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na Kondratenko\Desktop\Personal\ISPCAN\RFP\RFP 2.0. + Annexes\Budget Template\Europe + Australia\"/>
    </mc:Choice>
  </mc:AlternateContent>
  <xr:revisionPtr revIDLastSave="0" documentId="8_{1767986B-0CC2-4665-8844-84F8AEE6FA7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COME" sheetId="1" r:id="rId1"/>
    <sheet name="COSTS" sheetId="2" r:id="rId2"/>
    <sheet name="BALANCE" sheetId="3" r:id="rId3"/>
  </sheets>
  <externalReferences>
    <externalReference r:id="rId4"/>
    <externalReference r:id="rId5"/>
  </externalReferences>
  <definedNames>
    <definedName name="EventType">[1]Sheet2!$A$1:$A$4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2" l="1"/>
  <c r="D80" i="2"/>
  <c r="H79" i="2"/>
  <c r="H82" i="2" s="1"/>
  <c r="H74" i="2"/>
  <c r="H71" i="2"/>
  <c r="H67" i="2"/>
  <c r="H63" i="2"/>
  <c r="H50" i="2"/>
  <c r="H39" i="2"/>
  <c r="H26" i="2"/>
  <c r="H22" i="2"/>
  <c r="H16" i="2"/>
  <c r="H8" i="2"/>
  <c r="G74" i="2"/>
  <c r="G71" i="2"/>
  <c r="G67" i="2"/>
  <c r="G63" i="2"/>
  <c r="G50" i="2"/>
  <c r="G39" i="2"/>
  <c r="G26" i="2"/>
  <c r="G22" i="2"/>
  <c r="G16" i="2"/>
  <c r="G8" i="2"/>
  <c r="H70" i="2"/>
  <c r="D70" i="2"/>
  <c r="G70" i="2" s="1"/>
  <c r="H66" i="2"/>
  <c r="D66" i="2"/>
  <c r="G66" i="2" s="1"/>
  <c r="D62" i="2"/>
  <c r="G62" i="2" s="1"/>
  <c r="H62" i="2"/>
  <c r="H38" i="2"/>
  <c r="D38" i="2"/>
  <c r="G38" i="2" s="1"/>
  <c r="H25" i="2"/>
  <c r="D25" i="2"/>
  <c r="G25" i="2" s="1"/>
  <c r="H20" i="2"/>
  <c r="D20" i="2"/>
  <c r="G20" i="2" s="1"/>
  <c r="G66" i="1"/>
  <c r="F66" i="1"/>
  <c r="G60" i="1"/>
  <c r="F60" i="1"/>
  <c r="C53" i="1"/>
  <c r="C54" i="1"/>
  <c r="C52" i="1"/>
  <c r="C49" i="1"/>
  <c r="G35" i="1"/>
  <c r="H36" i="2"/>
  <c r="D36" i="2"/>
  <c r="G36" i="2" s="1"/>
  <c r="H23" i="2"/>
  <c r="D23" i="2"/>
  <c r="G23" i="2" s="1"/>
  <c r="H19" i="2"/>
  <c r="D19" i="2"/>
  <c r="G19" i="2" s="1"/>
  <c r="H18" i="2"/>
  <c r="D18" i="2"/>
  <c r="G18" i="2" s="1"/>
  <c r="H58" i="2"/>
  <c r="D58" i="2"/>
  <c r="G58" i="2" s="1"/>
  <c r="H31" i="2"/>
  <c r="D31" i="2"/>
  <c r="G31" i="2" s="1"/>
  <c r="H10" i="2"/>
  <c r="D10" i="2"/>
  <c r="G10" i="2" s="1"/>
  <c r="H9" i="2"/>
  <c r="D9" i="2"/>
  <c r="G9" i="2" s="1"/>
  <c r="H77" i="2"/>
  <c r="D77" i="2"/>
  <c r="G77" i="2" s="1"/>
  <c r="H76" i="2"/>
  <c r="D76" i="2"/>
  <c r="G76" i="2" s="1"/>
  <c r="F35" i="2"/>
  <c r="H35" i="2" s="1"/>
  <c r="D35" i="2"/>
  <c r="D8" i="3"/>
  <c r="H80" i="2"/>
  <c r="G80" i="2"/>
  <c r="H78" i="2"/>
  <c r="D78" i="2"/>
  <c r="G78" i="2" s="1"/>
  <c r="H75" i="2"/>
  <c r="D19" i="3" s="1"/>
  <c r="D75" i="2"/>
  <c r="G75" i="2" s="1"/>
  <c r="H73" i="2"/>
  <c r="D73" i="2"/>
  <c r="G73" i="2" s="1"/>
  <c r="H72" i="2"/>
  <c r="D72" i="2"/>
  <c r="G72" i="2" s="1"/>
  <c r="C18" i="3" s="1"/>
  <c r="H69" i="2"/>
  <c r="D69" i="2"/>
  <c r="G69" i="2" s="1"/>
  <c r="D68" i="2"/>
  <c r="G68" i="2" s="1"/>
  <c r="C17" i="3" s="1"/>
  <c r="H68" i="2"/>
  <c r="D17" i="3" s="1"/>
  <c r="H65" i="2"/>
  <c r="H64" i="2"/>
  <c r="D16" i="3" s="1"/>
  <c r="D64" i="2"/>
  <c r="G64" i="2" s="1"/>
  <c r="C16" i="3" s="1"/>
  <c r="D65" i="2"/>
  <c r="G65" i="2" s="1"/>
  <c r="H60" i="2"/>
  <c r="D60" i="2"/>
  <c r="G60" i="2" s="1"/>
  <c r="H56" i="2"/>
  <c r="D56" i="2"/>
  <c r="G56" i="2" s="1"/>
  <c r="D54" i="2"/>
  <c r="G54" i="2" s="1"/>
  <c r="H55" i="2"/>
  <c r="D55" i="2"/>
  <c r="G55" i="2" s="1"/>
  <c r="D51" i="2"/>
  <c r="G51" i="2" s="1"/>
  <c r="C15" i="3" s="1"/>
  <c r="D41" i="2"/>
  <c r="D42" i="2"/>
  <c r="D43" i="2"/>
  <c r="D44" i="2"/>
  <c r="D45" i="2"/>
  <c r="D40" i="2"/>
  <c r="D48" i="2"/>
  <c r="G48" i="2" s="1"/>
  <c r="D46" i="2"/>
  <c r="H52" i="2"/>
  <c r="D52" i="2"/>
  <c r="G52" i="2" s="1"/>
  <c r="H53" i="2"/>
  <c r="D53" i="2"/>
  <c r="G53" i="2" s="1"/>
  <c r="H51" i="2"/>
  <c r="D15" i="3" s="1"/>
  <c r="H57" i="2"/>
  <c r="D57" i="2"/>
  <c r="G57" i="2" s="1"/>
  <c r="H54" i="2"/>
  <c r="H61" i="2"/>
  <c r="D61" i="2"/>
  <c r="G61" i="2" s="1"/>
  <c r="H59" i="2"/>
  <c r="D59" i="2"/>
  <c r="G59" i="2" s="1"/>
  <c r="D47" i="2"/>
  <c r="D49" i="2"/>
  <c r="H48" i="2"/>
  <c r="H46" i="2"/>
  <c r="H47" i="2"/>
  <c r="H45" i="2"/>
  <c r="H43" i="2"/>
  <c r="H44" i="2"/>
  <c r="H37" i="2"/>
  <c r="F34" i="2"/>
  <c r="H34" i="2" s="1"/>
  <c r="H42" i="2"/>
  <c r="D27" i="2"/>
  <c r="D28" i="2"/>
  <c r="D29" i="2"/>
  <c r="D30" i="2"/>
  <c r="D32" i="2"/>
  <c r="D33" i="2"/>
  <c r="D34" i="2"/>
  <c r="D37" i="2"/>
  <c r="D24" i="2"/>
  <c r="D21" i="2"/>
  <c r="D17" i="2"/>
  <c r="D13" i="2"/>
  <c r="G13" i="2" s="1"/>
  <c r="H33" i="2"/>
  <c r="H30" i="2"/>
  <c r="H29" i="2"/>
  <c r="H32" i="2"/>
  <c r="H28" i="2"/>
  <c r="H27" i="2"/>
  <c r="H24" i="2"/>
  <c r="D12" i="3" s="1"/>
  <c r="H13" i="2"/>
  <c r="H21" i="2"/>
  <c r="H17" i="2"/>
  <c r="D11" i="3" s="1"/>
  <c r="H12" i="2"/>
  <c r="H14" i="2"/>
  <c r="H15" i="2"/>
  <c r="D12" i="2"/>
  <c r="G12" i="2" s="1"/>
  <c r="D14" i="2"/>
  <c r="G14" i="2" s="1"/>
  <c r="D15" i="2"/>
  <c r="G15" i="2" s="1"/>
  <c r="D11" i="2"/>
  <c r="H11" i="2"/>
  <c r="H49" i="2"/>
  <c r="H41" i="2"/>
  <c r="H40" i="2"/>
  <c r="H81" i="2"/>
  <c r="C63" i="1"/>
  <c r="C62" i="1"/>
  <c r="C59" i="1"/>
  <c r="C57" i="1"/>
  <c r="E50" i="1"/>
  <c r="E47" i="1"/>
  <c r="G62" i="1"/>
  <c r="C23" i="1"/>
  <c r="E46" i="1" s="1"/>
  <c r="C21" i="1"/>
  <c r="E44" i="1" s="1"/>
  <c r="C19" i="1"/>
  <c r="E42" i="1" s="1"/>
  <c r="C18" i="1"/>
  <c r="E41" i="1" s="1"/>
  <c r="C16" i="1"/>
  <c r="E39" i="1" s="1"/>
  <c r="C15" i="1"/>
  <c r="E38" i="1" s="1"/>
  <c r="D41" i="1"/>
  <c r="D20" i="3" l="1"/>
  <c r="D18" i="3"/>
  <c r="D14" i="3"/>
  <c r="D10" i="3"/>
  <c r="D9" i="3" s="1"/>
  <c r="C19" i="3"/>
  <c r="D13" i="3"/>
  <c r="G35" i="2"/>
  <c r="G42" i="2"/>
  <c r="G46" i="2"/>
  <c r="G47" i="2"/>
  <c r="G45" i="2"/>
  <c r="G44" i="2"/>
  <c r="G43" i="2"/>
  <c r="G27" i="2"/>
  <c r="G34" i="2"/>
  <c r="G33" i="2"/>
  <c r="G30" i="2"/>
  <c r="G29" i="2"/>
  <c r="G32" i="2"/>
  <c r="G28" i="2"/>
  <c r="G11" i="2"/>
  <c r="G21" i="2"/>
  <c r="G17" i="2"/>
  <c r="C11" i="3" s="1"/>
  <c r="G49" i="2"/>
  <c r="G41" i="2"/>
  <c r="G81" i="2"/>
  <c r="G79" i="2" s="1"/>
  <c r="G82" i="2" s="1"/>
  <c r="G40" i="2"/>
  <c r="C14" i="3" s="1"/>
  <c r="G37" i="2"/>
  <c r="G24" i="2"/>
  <c r="C12" i="3" s="1"/>
  <c r="E65" i="1"/>
  <c r="G65" i="1" s="1"/>
  <c r="F62" i="1"/>
  <c r="C8" i="3" s="1"/>
  <c r="C39" i="1"/>
  <c r="C38" i="1"/>
  <c r="G39" i="1"/>
  <c r="F39" i="1" s="1"/>
  <c r="G41" i="1"/>
  <c r="F41" i="1" s="1"/>
  <c r="C41" i="1"/>
  <c r="G38" i="1"/>
  <c r="C20" i="3" l="1"/>
  <c r="C13" i="3"/>
  <c r="C10" i="3"/>
  <c r="C9" i="3" s="1"/>
  <c r="F38" i="1"/>
  <c r="F63" i="1" l="1"/>
  <c r="G59" i="1"/>
  <c r="F59" i="1" s="1"/>
  <c r="G57" i="1"/>
  <c r="F57" i="1" s="1"/>
  <c r="G56" i="1"/>
  <c r="F56" i="1" s="1"/>
  <c r="C56" i="1"/>
  <c r="G54" i="1"/>
  <c r="F54" i="1" s="1"/>
  <c r="G53" i="1"/>
  <c r="F53" i="1" s="1"/>
  <c r="G52" i="1"/>
  <c r="F52" i="1" s="1"/>
  <c r="G49" i="1"/>
  <c r="D47" i="1"/>
  <c r="D46" i="1"/>
  <c r="C46" i="1" s="1"/>
  <c r="D44" i="1"/>
  <c r="G47" i="1" l="1"/>
  <c r="F47" i="1" s="1"/>
  <c r="G42" i="1"/>
  <c r="F42" i="1" s="1"/>
  <c r="G44" i="1"/>
  <c r="F44" i="1" s="1"/>
  <c r="G50" i="1"/>
  <c r="F50" i="1" s="1"/>
  <c r="C47" i="1"/>
  <c r="C42" i="1"/>
  <c r="C50" i="1"/>
  <c r="C44" i="1"/>
  <c r="F49" i="1"/>
  <c r="G63" i="1"/>
  <c r="G46" i="1"/>
  <c r="F46" i="1" s="1"/>
  <c r="F35" i="1" l="1"/>
  <c r="D7" i="3"/>
  <c r="D6" i="3" s="1"/>
  <c r="D21" i="3" s="1"/>
  <c r="C7" i="3" l="1"/>
  <c r="C6" i="3" s="1"/>
  <c r="C21" i="3" s="1"/>
</calcChain>
</file>

<file path=xl/sharedStrings.xml><?xml version="1.0" encoding="utf-8"?>
<sst xmlns="http://schemas.openxmlformats.org/spreadsheetml/2006/main" count="284" uniqueCount="153">
  <si>
    <t>REVENUES</t>
  </si>
  <si>
    <t>VAT =</t>
  </si>
  <si>
    <t>EARLY REGISTRATION</t>
  </si>
  <si>
    <t>MEMBERS</t>
  </si>
  <si>
    <t>NON-MEMBERS</t>
  </si>
  <si>
    <t>LATE/ON-SITE REGISTRATION</t>
  </si>
  <si>
    <t>ONE DAY PASSES</t>
  </si>
  <si>
    <t>ONE DAY PASS</t>
  </si>
  <si>
    <t>ADD-ON</t>
  </si>
  <si>
    <t>SEPARATE</t>
  </si>
  <si>
    <t>SOCIAL PROGRAMME</t>
  </si>
  <si>
    <t>LUNCH - WORKING GROUPS</t>
  </si>
  <si>
    <t>SIDE MEETING</t>
  </si>
  <si>
    <t>10% from the price without VAT: rentals, AV equipment, catering</t>
  </si>
  <si>
    <t>10% from the price without VAT: accommodation link</t>
  </si>
  <si>
    <t>OTHER HOTELS COMMISSION</t>
  </si>
  <si>
    <t>EVENT DETAILS</t>
  </si>
  <si>
    <t>Proposed Location:  (City, Country)</t>
  </si>
  <si>
    <t>Proposed Congress Dates:</t>
  </si>
  <si>
    <t>N. of Delegates</t>
  </si>
  <si>
    <t>REGISTRATION FEES</t>
  </si>
  <si>
    <t>Early Registration</t>
  </si>
  <si>
    <t xml:space="preserve">MEMBERS </t>
  </si>
  <si>
    <t>Rise Up Policy Day</t>
  </si>
  <si>
    <t>Speakers and guests</t>
  </si>
  <si>
    <t>ISPCAN TEAM</t>
  </si>
  <si>
    <t>LOC TEAM</t>
  </si>
  <si>
    <t>KEYNOTE SPEAKERS</t>
  </si>
  <si>
    <t>GOVERNMENT GUESTS</t>
  </si>
  <si>
    <t>Social Programme</t>
  </si>
  <si>
    <t>REGISTRATION NUMBERS</t>
  </si>
  <si>
    <t>SMALL - up to 25 people</t>
  </si>
  <si>
    <t>MEDIUM - up to 50 people</t>
  </si>
  <si>
    <t>LARGE - up to 100 people</t>
  </si>
  <si>
    <t>NETWORKING EVENT</t>
  </si>
  <si>
    <t>RISE UP POLICY DAY</t>
  </si>
  <si>
    <t>HOTEL COMMISSION</t>
  </si>
  <si>
    <t>Fee
(USD; excl VAT)</t>
  </si>
  <si>
    <t>Fee 
(USD; incl VAT)</t>
  </si>
  <si>
    <t>Total 
(USD; excl VAT)</t>
  </si>
  <si>
    <t>Total 
(USD; incl VAT)</t>
  </si>
  <si>
    <t>Min. number of paying delegates:</t>
  </si>
  <si>
    <t>ISPCAN BUDGET TEMPLATE</t>
  </si>
  <si>
    <t>One Day Registration</t>
  </si>
  <si>
    <t xml:space="preserve"> Late / On-site Registration</t>
  </si>
  <si>
    <t>VAT % rate  (if applicable)</t>
  </si>
  <si>
    <t>SPONSORSHIP AND EXHIBITION</t>
  </si>
  <si>
    <t>Toal
 (USD; incl VAT)</t>
  </si>
  <si>
    <t xml:space="preserve">HOST CITY / CVB SUPPORT </t>
  </si>
  <si>
    <t>OTHER SPONSORSHIP</t>
  </si>
  <si>
    <t>REVENUES TOTAL</t>
  </si>
  <si>
    <t>INSERT</t>
  </si>
  <si>
    <t>MEMBERSHIPS (not part of total revenue)</t>
  </si>
  <si>
    <t>VAT 1 =</t>
  </si>
  <si>
    <t>VAT 2 =</t>
  </si>
  <si>
    <t>VAT 1</t>
  </si>
  <si>
    <t>VAT 2</t>
  </si>
  <si>
    <t>Standard VAT rate</t>
  </si>
  <si>
    <t>COSTS</t>
  </si>
  <si>
    <t>MEETING SPACES</t>
  </si>
  <si>
    <t>Price per unit / day
(USD; excl VAT)</t>
  </si>
  <si>
    <t>Price per unit / day
(USD; incl VAT)</t>
  </si>
  <si>
    <t>N. of units / days</t>
  </si>
  <si>
    <t>SERVICES</t>
  </si>
  <si>
    <t>DESCRIPTION</t>
  </si>
  <si>
    <t>CONGRESS VENUE</t>
  </si>
  <si>
    <t>Internet connection</t>
  </si>
  <si>
    <t>Change of set-up charges</t>
  </si>
  <si>
    <t xml:space="preserve">Any additional charges </t>
  </si>
  <si>
    <t>TECHNICAL EQUIPMENT</t>
  </si>
  <si>
    <t>AV EQUIPMENT</t>
  </si>
  <si>
    <t>venue equipment fee (if not included in the rental fee)</t>
  </si>
  <si>
    <t>PRESENTATION MANAGEMENT SYSTEM</t>
  </si>
  <si>
    <t>speaker ready room, laptops, presentation upload system (if applicable)</t>
  </si>
  <si>
    <t>Poster boards (70-80 pcs)</t>
  </si>
  <si>
    <t>EXHIBITION AREA</t>
  </si>
  <si>
    <t>EXHIBITION COSTS</t>
  </si>
  <si>
    <t>PRINTED MATERIALS, ADMINISTRATION COSTS, GIFTS</t>
  </si>
  <si>
    <t>WEBSITE ADMINISTRATION</t>
  </si>
  <si>
    <t>website updates costs - ISPCAN</t>
  </si>
  <si>
    <t>GRAPHIC WORKS</t>
  </si>
  <si>
    <t>logo design, signage, any other printed or digital materials design</t>
  </si>
  <si>
    <t>program book design (if applicable)</t>
  </si>
  <si>
    <t>GIFTS</t>
  </si>
  <si>
    <t>gifts for delegates</t>
  </si>
  <si>
    <t>gifts for keynote speakers</t>
  </si>
  <si>
    <t>gifts for board members</t>
  </si>
  <si>
    <t xml:space="preserve">PRINTED MATERIALS </t>
  </si>
  <si>
    <t>print outs (roll ups, signage, etc.)</t>
  </si>
  <si>
    <t>REGISTRATION MATERIALS</t>
  </si>
  <si>
    <t xml:space="preserve">badges print out </t>
  </si>
  <si>
    <t>lanyards</t>
  </si>
  <si>
    <t>COFFEE BREAKS</t>
  </si>
  <si>
    <t>pre-congress day</t>
  </si>
  <si>
    <t>main congress days</t>
  </si>
  <si>
    <t>Rise Up policy day</t>
  </si>
  <si>
    <t>LUNCH</t>
  </si>
  <si>
    <t>pre-congress day (purchased lunches - WGs)</t>
  </si>
  <si>
    <t>WELCOME RECEPTION</t>
  </si>
  <si>
    <t>food</t>
  </si>
  <si>
    <t>beverages</t>
  </si>
  <si>
    <t>RISE UP DAY RECEPTION</t>
  </si>
  <si>
    <t>BOARD DINNER</t>
  </si>
  <si>
    <t>FOOD AND BEVERAGES - CONGRESS VENUE</t>
  </si>
  <si>
    <t>entertainment</t>
  </si>
  <si>
    <t>transportation (if applicable)</t>
  </si>
  <si>
    <t>EDUCATIONAL TOURS</t>
  </si>
  <si>
    <t>WELLNESS PROGRAM</t>
  </si>
  <si>
    <t>extra delegate services (if applicable)</t>
  </si>
  <si>
    <t>PHOTOGRAPHER / VIDEOGRAPHER</t>
  </si>
  <si>
    <t>3 congress days + Rise Up Policy Day</t>
  </si>
  <si>
    <t>Reduced VAT rate (if applicable)</t>
  </si>
  <si>
    <t>SPEAKERS AND GUESTS</t>
  </si>
  <si>
    <t>TRAVEL COSTS</t>
  </si>
  <si>
    <t>ACCOMMODATION</t>
  </si>
  <si>
    <t>6 international keynote speakers - 3-4 nights</t>
  </si>
  <si>
    <t>6 international keynote speakers - flights</t>
  </si>
  <si>
    <t>ISPCAN TEAM COSTS</t>
  </si>
  <si>
    <t>5-6 team members - flights</t>
  </si>
  <si>
    <t>5-6 team members - 6-8 nights</t>
  </si>
  <si>
    <t>FINANCIAL COSTS</t>
  </si>
  <si>
    <t>BANK CHARGES</t>
  </si>
  <si>
    <t>VAT MANAGEMENT</t>
  </si>
  <si>
    <t>estimate</t>
  </si>
  <si>
    <t>estimate, 2.5% of total revenues</t>
  </si>
  <si>
    <t>PCO ORGANIZATIONAL COSTS / FEES</t>
  </si>
  <si>
    <t>PCO COSTS</t>
  </si>
  <si>
    <t>as per contract</t>
  </si>
  <si>
    <t>PCO FEES</t>
  </si>
  <si>
    <t>ISPCAN FEES</t>
  </si>
  <si>
    <t xml:space="preserve">fixed fee </t>
  </si>
  <si>
    <t>COSTS TOTAL</t>
  </si>
  <si>
    <t>BALANCE</t>
  </si>
  <si>
    <t xml:space="preserve">abstract system </t>
  </si>
  <si>
    <t>PCO TRAVEL COSTS</t>
  </si>
  <si>
    <t xml:space="preserve">accommodation; flights (if applicable) </t>
  </si>
  <si>
    <t>rental fee - pre-congress day</t>
  </si>
  <si>
    <t>rental fee - Rise Up Policy Day</t>
  </si>
  <si>
    <t>rental fee - main congress (3 days)</t>
  </si>
  <si>
    <t>POSTER AWARDS</t>
  </si>
  <si>
    <t>YOUTH FORUM</t>
  </si>
  <si>
    <t>youth forum event costs</t>
  </si>
  <si>
    <t>gifts for youth forum</t>
  </si>
  <si>
    <t>MOBILE APPLICATION</t>
  </si>
  <si>
    <t>ADDITIONAL SOFTWARES</t>
  </si>
  <si>
    <t>AI interpretation, Slido, etc.</t>
  </si>
  <si>
    <t xml:space="preserve">mobile app </t>
  </si>
  <si>
    <t>sponsors booths costs (furniture, TV, electricity, cleaning, etc.)</t>
  </si>
  <si>
    <t>ISPCAN / LOC booths costs (furniture, TV, electricity, cleaning, etc.)</t>
  </si>
  <si>
    <t>poster awards - 150, 100, 50 USD</t>
  </si>
  <si>
    <t>author awards - 150, 100, 50 USD</t>
  </si>
  <si>
    <t>OTHER POTENTIAL EXPENSES</t>
  </si>
  <si>
    <t>If additional rows are added, double-check that this SUM includes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</si>
</sst>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Kč&quot;_-;\-* #,##0.00\ &quot;Kč&quot;_-;_-* &quot;-&quot;??\ &quot;Kč&quot;_-;_-@_-"/>
    <numFmt numFmtId="165" formatCode="_(* #,##0_);_(* \(#,##0\);_(* &quot;-&quot;??_);_(@_)"/>
    <numFmt numFmtId="166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ptos"/>
      <family val="2"/>
    </font>
    <font>
      <sz val="12"/>
      <color theme="1"/>
      <name val="Aptos"/>
      <family val="2"/>
    </font>
    <font>
      <sz val="12"/>
      <color theme="4" tint="-0.499984740745262"/>
      <name val="Aptos"/>
      <family val="2"/>
    </font>
    <font>
      <sz val="11"/>
      <color theme="4" tint="-0.499984740745262"/>
      <name val="Aptos"/>
      <family val="2"/>
    </font>
    <font>
      <b/>
      <sz val="11"/>
      <color theme="4" tint="-0.499984740745262"/>
      <name val="Aptos"/>
      <family val="2"/>
    </font>
    <font>
      <sz val="11"/>
      <color theme="1"/>
      <name val="Calibri"/>
      <family val="2"/>
      <charset val="238"/>
      <scheme val="minor"/>
    </font>
    <font>
      <b/>
      <sz val="18"/>
      <color rgb="FF00B0F0"/>
      <name val="Aptos"/>
      <family val="2"/>
    </font>
    <font>
      <b/>
      <sz val="14"/>
      <color theme="1" tint="0.34998626667073579"/>
      <name val="Aptos"/>
      <family val="2"/>
    </font>
    <font>
      <b/>
      <sz val="12"/>
      <color theme="1" tint="0.34998626667073579"/>
      <name val="Aptos"/>
      <family val="2"/>
    </font>
    <font>
      <sz val="12"/>
      <color theme="1" tint="0.34998626667073579"/>
      <name val="Aptos"/>
      <family val="2"/>
    </font>
    <font>
      <sz val="11"/>
      <color theme="1" tint="0.34998626667073579"/>
      <name val="Aptos"/>
      <family val="2"/>
    </font>
    <font>
      <b/>
      <sz val="11"/>
      <color theme="0"/>
      <name val="Aptos"/>
      <family val="2"/>
    </font>
    <font>
      <b/>
      <i/>
      <sz val="12"/>
      <color theme="1"/>
      <name val="Aptos"/>
      <family val="2"/>
    </font>
    <font>
      <b/>
      <sz val="12"/>
      <color theme="8" tint="-0.499984740745262"/>
      <name val="Aptos"/>
      <family val="2"/>
    </font>
    <font>
      <b/>
      <sz val="20"/>
      <color theme="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i/>
      <sz val="12"/>
      <color theme="1"/>
      <name val="Aptos"/>
      <family val="2"/>
    </font>
    <font>
      <b/>
      <i/>
      <sz val="11"/>
      <color theme="1" tint="0.34998626667073579"/>
      <name val="Aptos"/>
      <family val="2"/>
    </font>
    <font>
      <b/>
      <sz val="12"/>
      <color rgb="FF002060"/>
      <name val="Aptos"/>
      <family val="2"/>
    </font>
    <font>
      <sz val="12"/>
      <color rgb="FF002060"/>
      <name val="Aptos"/>
      <family val="2"/>
    </font>
    <font>
      <b/>
      <i/>
      <sz val="12"/>
      <color theme="8" tint="-0.499984740745262"/>
      <name val="Aptos"/>
      <family val="2"/>
    </font>
    <font>
      <b/>
      <sz val="16"/>
      <color rgb="FF00B0F0"/>
      <name val="Aptos"/>
      <family val="2"/>
    </font>
    <font>
      <sz val="11"/>
      <color theme="1"/>
      <name val="Aptos"/>
      <family val="2"/>
    </font>
    <font>
      <b/>
      <sz val="11"/>
      <color theme="1" tint="0.34998626667073579"/>
      <name val="Aptos"/>
      <family val="2"/>
    </font>
    <font>
      <b/>
      <sz val="12"/>
      <color theme="1"/>
      <name val="Aptos"/>
      <family val="2"/>
    </font>
    <font>
      <sz val="12"/>
      <color theme="1" tint="0.14999847407452621"/>
      <name val="Aptos"/>
      <family val="2"/>
    </font>
    <font>
      <i/>
      <sz val="11"/>
      <color theme="1" tint="0.14999847407452621"/>
      <name val="Aptos"/>
      <family val="2"/>
    </font>
    <font>
      <b/>
      <sz val="10"/>
      <color theme="1" tint="0.14999847407452621"/>
      <name val="Aptos"/>
      <family val="2"/>
    </font>
    <font>
      <b/>
      <i/>
      <sz val="10"/>
      <color theme="1" tint="0.14999847407452621"/>
      <name val="Aptos"/>
      <family val="2"/>
    </font>
    <font>
      <sz val="12"/>
      <color theme="8" tint="-0.499984740745262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Aptos"/>
      <family val="2"/>
    </font>
    <font>
      <b/>
      <sz val="12"/>
      <color theme="1" tint="0.14999847407452621"/>
      <name val="Aptos"/>
      <family val="2"/>
    </font>
    <font>
      <b/>
      <i/>
      <sz val="11"/>
      <color theme="1" tint="0.14999847407452621"/>
      <name val="Aptos"/>
      <family val="2"/>
    </font>
    <font>
      <sz val="11"/>
      <color rgb="FF002060"/>
      <name val="Aptos"/>
      <family val="2"/>
    </font>
    <font>
      <sz val="11"/>
      <color theme="8" tint="-0.499984740745262"/>
      <name val="Aptos"/>
      <family val="2"/>
    </font>
    <font>
      <i/>
      <sz val="12"/>
      <color theme="1" tint="0.14999847407452621"/>
      <name val="Aptos"/>
      <family val="2"/>
    </font>
    <font>
      <b/>
      <sz val="14"/>
      <color rgb="FF00B0F0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theme="1" tint="0.499984740745262"/>
      </right>
      <top style="thick">
        <color rgb="FF00B050"/>
      </top>
      <bottom style="thin">
        <color indexed="23"/>
      </bottom>
      <diagonal/>
    </border>
    <border>
      <left/>
      <right style="thin">
        <color indexed="23"/>
      </right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rgb="FF00B050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ck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ck">
        <color indexed="23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ck">
        <color indexed="23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23"/>
      </left>
      <right style="medium">
        <color theme="0" tint="-0.499984740745262"/>
      </right>
      <top style="thick">
        <color indexed="23"/>
      </top>
      <bottom/>
      <diagonal/>
    </border>
    <border>
      <left style="thick">
        <color theme="1" tint="0.499984740745262"/>
      </left>
      <right style="medium">
        <color theme="0" tint="-0.499984740745262"/>
      </right>
      <top style="thick">
        <color rgb="FF00B050"/>
      </top>
      <bottom style="thin">
        <color indexed="23"/>
      </bottom>
      <diagonal/>
    </border>
    <border>
      <left style="medium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medium">
        <color theme="0" tint="-0.499984740745262"/>
      </right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6" tint="-0.249977111117893"/>
      </right>
      <top/>
      <bottom/>
      <diagonal/>
    </border>
    <border>
      <left style="medium">
        <color theme="0" tint="-0.499984740745262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ck">
        <color rgb="FF00B050"/>
      </top>
      <bottom style="thin">
        <color indexed="23"/>
      </bottom>
      <diagonal/>
    </border>
    <border>
      <left/>
      <right/>
      <top style="thick">
        <color rgb="FF00B050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ck">
        <color theme="1" tint="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58">
    <xf numFmtId="0" fontId="0" fillId="0" borderId="0" xfId="0"/>
    <xf numFmtId="0" fontId="3" fillId="6" borderId="0" xfId="4" applyFont="1" applyFill="1"/>
    <xf numFmtId="49" fontId="3" fillId="6" borderId="0" xfId="4" applyNumberFormat="1" applyFont="1" applyFill="1"/>
    <xf numFmtId="0" fontId="0" fillId="6" borderId="0" xfId="0" applyFill="1"/>
    <xf numFmtId="0" fontId="4" fillId="6" borderId="0" xfId="4" applyFont="1" applyFill="1" applyAlignment="1">
      <alignment horizontal="center"/>
    </xf>
    <xf numFmtId="0" fontId="3" fillId="6" borderId="0" xfId="4" applyFont="1" applyFill="1" applyAlignment="1">
      <alignment horizontal="center"/>
    </xf>
    <xf numFmtId="2" fontId="17" fillId="3" borderId="1" xfId="4" applyNumberFormat="1" applyFont="1" applyFill="1" applyBorder="1" applyAlignment="1" applyProtection="1">
      <alignment horizontal="right" vertical="center"/>
      <protection locked="0"/>
    </xf>
    <xf numFmtId="1" fontId="14" fillId="5" borderId="3" xfId="4" applyNumberFormat="1" applyFont="1" applyFill="1" applyBorder="1" applyAlignment="1" applyProtection="1">
      <alignment horizontal="center" vertical="center"/>
      <protection locked="0"/>
    </xf>
    <xf numFmtId="10" fontId="15" fillId="2" borderId="6" xfId="4" applyNumberFormat="1" applyFont="1" applyFill="1" applyBorder="1" applyAlignment="1">
      <alignment horizontal="left"/>
    </xf>
    <xf numFmtId="2" fontId="16" fillId="0" borderId="7" xfId="4" applyNumberFormat="1" applyFont="1" applyBorder="1" applyAlignment="1" applyProtection="1">
      <alignment horizontal="right" vertical="center"/>
      <protection locked="0"/>
    </xf>
    <xf numFmtId="49" fontId="14" fillId="2" borderId="7" xfId="4" applyNumberFormat="1" applyFont="1" applyFill="1" applyBorder="1" applyAlignment="1">
      <alignment horizontal="left"/>
    </xf>
    <xf numFmtId="44" fontId="19" fillId="2" borderId="2" xfId="2" applyFont="1" applyFill="1" applyBorder="1" applyAlignment="1" applyProtection="1">
      <alignment horizontal="center" vertical="center"/>
      <protection locked="0"/>
    </xf>
    <xf numFmtId="44" fontId="15" fillId="2" borderId="2" xfId="2" applyFont="1" applyFill="1" applyBorder="1" applyAlignment="1" applyProtection="1">
      <alignment horizontal="center" vertical="center"/>
      <protection locked="0"/>
    </xf>
    <xf numFmtId="44" fontId="15" fillId="2" borderId="2" xfId="2" applyFont="1" applyFill="1" applyBorder="1" applyAlignment="1" applyProtection="1">
      <alignment horizontal="centerContinuous" vertical="center"/>
      <protection locked="0"/>
    </xf>
    <xf numFmtId="44" fontId="19" fillId="2" borderId="2" xfId="2" applyFont="1" applyFill="1" applyBorder="1" applyAlignment="1" applyProtection="1">
      <alignment horizontal="centerContinuous" vertical="center"/>
      <protection locked="0"/>
    </xf>
    <xf numFmtId="0" fontId="20" fillId="6" borderId="0" xfId="0" applyFont="1" applyFill="1"/>
    <xf numFmtId="0" fontId="7" fillId="7" borderId="8" xfId="0" applyFont="1" applyFill="1" applyBorder="1" applyProtection="1">
      <protection locked="0"/>
    </xf>
    <xf numFmtId="9" fontId="7" fillId="0" borderId="9" xfId="3" applyFont="1" applyFill="1" applyBorder="1" applyProtection="1">
      <protection locked="0"/>
    </xf>
    <xf numFmtId="1" fontId="7" fillId="0" borderId="9" xfId="3" applyNumberFormat="1" applyFont="1" applyFill="1" applyBorder="1" applyAlignment="1" applyProtection="1">
      <alignment horizontal="center"/>
      <protection locked="0"/>
    </xf>
    <xf numFmtId="9" fontId="7" fillId="0" borderId="9" xfId="3" applyFont="1" applyFill="1" applyBorder="1" applyAlignment="1" applyProtection="1">
      <alignment horizontal="center"/>
      <protection locked="0"/>
    </xf>
    <xf numFmtId="9" fontId="23" fillId="0" borderId="9" xfId="3" applyFont="1" applyFill="1" applyBorder="1" applyAlignment="1" applyProtection="1">
      <alignment horizontal="center"/>
      <protection locked="0"/>
    </xf>
    <xf numFmtId="44" fontId="15" fillId="8" borderId="2" xfId="2" applyFont="1" applyFill="1" applyBorder="1" applyAlignment="1" applyProtection="1">
      <alignment horizontal="right" vertical="center"/>
      <protection locked="0"/>
    </xf>
    <xf numFmtId="44" fontId="15" fillId="8" borderId="4" xfId="2" applyFont="1" applyFill="1" applyBorder="1" applyAlignment="1" applyProtection="1">
      <alignment horizontal="right" vertical="center"/>
      <protection locked="0"/>
    </xf>
    <xf numFmtId="0" fontId="24" fillId="8" borderId="10" xfId="5" applyFont="1" applyFill="1" applyBorder="1" applyAlignment="1">
      <alignment horizontal="center" vertical="center" wrapText="1"/>
    </xf>
    <xf numFmtId="0" fontId="24" fillId="8" borderId="10" xfId="5" applyFont="1" applyFill="1" applyBorder="1" applyAlignment="1">
      <alignment horizontal="center" vertical="center"/>
    </xf>
    <xf numFmtId="0" fontId="24" fillId="8" borderId="10" xfId="5" applyFont="1" applyFill="1" applyBorder="1" applyAlignment="1">
      <alignment horizontal="right" vertical="center" wrapText="1"/>
    </xf>
    <xf numFmtId="44" fontId="15" fillId="8" borderId="11" xfId="2" applyFont="1" applyFill="1" applyBorder="1" applyAlignment="1" applyProtection="1">
      <alignment horizontal="right" vertical="center"/>
      <protection locked="0"/>
    </xf>
    <xf numFmtId="1" fontId="14" fillId="5" borderId="12" xfId="4" applyNumberFormat="1" applyFont="1" applyFill="1" applyBorder="1" applyAlignment="1" applyProtection="1">
      <alignment horizontal="center" vertical="center"/>
      <protection locked="0"/>
    </xf>
    <xf numFmtId="44" fontId="26" fillId="9" borderId="5" xfId="2" applyFont="1" applyFill="1" applyBorder="1" applyAlignment="1" applyProtection="1">
      <alignment horizontal="right" vertical="center"/>
      <protection locked="0"/>
    </xf>
    <xf numFmtId="0" fontId="0" fillId="0" borderId="12" xfId="0" applyBorder="1"/>
    <xf numFmtId="44" fontId="15" fillId="8" borderId="12" xfId="2" applyFont="1" applyFill="1" applyBorder="1" applyAlignment="1" applyProtection="1">
      <alignment horizontal="right" vertical="center"/>
      <protection locked="0"/>
    </xf>
    <xf numFmtId="44" fontId="19" fillId="8" borderId="12" xfId="2" applyFont="1" applyFill="1" applyBorder="1" applyAlignment="1" applyProtection="1">
      <alignment horizontal="right" vertical="center"/>
      <protection locked="0"/>
    </xf>
    <xf numFmtId="1" fontId="14" fillId="5" borderId="2" xfId="4" applyNumberFormat="1" applyFont="1" applyFill="1" applyBorder="1" applyAlignment="1" applyProtection="1">
      <alignment horizontal="center" vertical="center"/>
      <protection locked="0"/>
    </xf>
    <xf numFmtId="0" fontId="18" fillId="7" borderId="15" xfId="0" applyFont="1" applyFill="1" applyBorder="1"/>
    <xf numFmtId="44" fontId="15" fillId="2" borderId="4" xfId="2" applyFont="1" applyFill="1" applyBorder="1" applyAlignment="1" applyProtection="1">
      <alignment horizontal="center" vertical="center"/>
      <protection locked="0"/>
    </xf>
    <xf numFmtId="44" fontId="19" fillId="2" borderId="4" xfId="2" applyFont="1" applyFill="1" applyBorder="1" applyAlignment="1" applyProtection="1">
      <alignment horizontal="center" vertical="center"/>
      <protection locked="0"/>
    </xf>
    <xf numFmtId="1" fontId="14" fillId="5" borderId="10" xfId="4" applyNumberFormat="1" applyFont="1" applyFill="1" applyBorder="1" applyAlignment="1" applyProtection="1">
      <alignment horizontal="center" vertical="center"/>
      <protection locked="0"/>
    </xf>
    <xf numFmtId="44" fontId="15" fillId="2" borderId="4" xfId="2" applyFont="1" applyFill="1" applyBorder="1" applyAlignment="1" applyProtection="1">
      <alignment horizontal="centerContinuous" vertical="center"/>
      <protection locked="0"/>
    </xf>
    <xf numFmtId="44" fontId="19" fillId="2" borderId="4" xfId="2" applyFont="1" applyFill="1" applyBorder="1" applyAlignment="1" applyProtection="1">
      <alignment horizontal="centerContinuous" vertical="center"/>
      <protection locked="0"/>
    </xf>
    <xf numFmtId="1" fontId="14" fillId="5" borderId="4" xfId="4" applyNumberFormat="1" applyFont="1" applyFill="1" applyBorder="1" applyAlignment="1" applyProtection="1">
      <alignment horizontal="center" vertical="center"/>
      <protection locked="0"/>
    </xf>
    <xf numFmtId="1" fontId="14" fillId="5" borderId="18" xfId="4" applyNumberFormat="1" applyFont="1" applyFill="1" applyBorder="1" applyAlignment="1" applyProtection="1">
      <alignment horizontal="center" vertical="center"/>
      <protection locked="0"/>
    </xf>
    <xf numFmtId="44" fontId="15" fillId="2" borderId="19" xfId="2" applyFont="1" applyFill="1" applyBorder="1" applyAlignment="1" applyProtection="1">
      <alignment horizontal="centerContinuous" vertical="center"/>
      <protection locked="0"/>
    </xf>
    <xf numFmtId="44" fontId="19" fillId="2" borderId="19" xfId="2" applyFont="1" applyFill="1" applyBorder="1" applyAlignment="1" applyProtection="1">
      <alignment horizontal="centerContinuous" vertical="center"/>
      <protection locked="0"/>
    </xf>
    <xf numFmtId="1" fontId="14" fillId="5" borderId="19" xfId="4" applyNumberFormat="1" applyFont="1" applyFill="1" applyBorder="1" applyAlignment="1" applyProtection="1">
      <alignment horizontal="center" vertical="center"/>
      <protection locked="0"/>
    </xf>
    <xf numFmtId="44" fontId="15" fillId="8" borderId="20" xfId="2" applyFont="1" applyFill="1" applyBorder="1" applyAlignment="1" applyProtection="1">
      <alignment horizontal="right" vertical="center"/>
      <protection locked="0"/>
    </xf>
    <xf numFmtId="44" fontId="15" fillId="2" borderId="12" xfId="2" applyFont="1" applyFill="1" applyBorder="1" applyAlignment="1" applyProtection="1">
      <alignment vertical="center"/>
      <protection locked="0"/>
    </xf>
    <xf numFmtId="1" fontId="14" fillId="5" borderId="11" xfId="4" applyNumberFormat="1" applyFont="1" applyFill="1" applyBorder="1" applyAlignment="1" applyProtection="1">
      <alignment horizontal="center" vertical="center"/>
      <protection locked="0"/>
    </xf>
    <xf numFmtId="1" fontId="14" fillId="5" borderId="21" xfId="4" applyNumberFormat="1" applyFont="1" applyFill="1" applyBorder="1" applyAlignment="1" applyProtection="1">
      <alignment horizontal="center" vertical="center"/>
      <protection locked="0"/>
    </xf>
    <xf numFmtId="44" fontId="27" fillId="4" borderId="2" xfId="2" applyFont="1" applyFill="1" applyBorder="1" applyAlignment="1" applyProtection="1">
      <alignment horizontal="centerContinuous" vertical="center"/>
      <protection locked="0"/>
    </xf>
    <xf numFmtId="0" fontId="24" fillId="8" borderId="12" xfId="5" applyFont="1" applyFill="1" applyBorder="1" applyAlignment="1">
      <alignment horizontal="center" vertical="center" wrapText="1"/>
    </xf>
    <xf numFmtId="0" fontId="24" fillId="8" borderId="12" xfId="5" applyFont="1" applyFill="1" applyBorder="1" applyAlignment="1">
      <alignment horizontal="center" vertical="center"/>
    </xf>
    <xf numFmtId="0" fontId="24" fillId="8" borderId="12" xfId="5" applyFont="1" applyFill="1" applyBorder="1" applyAlignment="1">
      <alignment horizontal="right" vertical="center" wrapText="1"/>
    </xf>
    <xf numFmtId="44" fontId="27" fillId="4" borderId="12" xfId="2" applyFont="1" applyFill="1" applyBorder="1" applyAlignment="1" applyProtection="1">
      <alignment horizontal="centerContinuous" vertical="center"/>
      <protection locked="0"/>
    </xf>
    <xf numFmtId="44" fontId="15" fillId="2" borderId="19" xfId="2" applyFont="1" applyFill="1" applyBorder="1" applyAlignment="1" applyProtection="1">
      <alignment vertical="center"/>
      <protection locked="0"/>
    </xf>
    <xf numFmtId="1" fontId="14" fillId="2" borderId="19" xfId="4" applyNumberFormat="1" applyFont="1" applyFill="1" applyBorder="1" applyAlignment="1" applyProtection="1">
      <alignment horizontal="center" vertical="center"/>
      <protection locked="0"/>
    </xf>
    <xf numFmtId="0" fontId="12" fillId="2" borderId="28" xfId="4" applyFont="1" applyFill="1" applyBorder="1" applyAlignment="1">
      <alignment horizontal="left" vertical="center"/>
    </xf>
    <xf numFmtId="0" fontId="14" fillId="2" borderId="30" xfId="4" applyFont="1" applyFill="1" applyBorder="1" applyAlignment="1">
      <alignment horizontal="center"/>
    </xf>
    <xf numFmtId="0" fontId="14" fillId="2" borderId="31" xfId="4" applyFont="1" applyFill="1" applyBorder="1" applyAlignment="1">
      <alignment horizontal="center"/>
    </xf>
    <xf numFmtId="49" fontId="15" fillId="2" borderId="32" xfId="4" applyNumberFormat="1" applyFont="1" applyFill="1" applyBorder="1" applyAlignment="1">
      <alignment horizontal="left"/>
    </xf>
    <xf numFmtId="10" fontId="15" fillId="4" borderId="33" xfId="4" applyNumberFormat="1" applyFont="1" applyFill="1" applyBorder="1" applyAlignment="1">
      <alignment horizontal="left"/>
    </xf>
    <xf numFmtId="44" fontId="25" fillId="9" borderId="34" xfId="2" applyFont="1" applyFill="1" applyBorder="1" applyAlignment="1" applyProtection="1">
      <alignment horizontal="right" vertical="center"/>
      <protection locked="0"/>
    </xf>
    <xf numFmtId="0" fontId="14" fillId="8" borderId="35" xfId="4" applyFont="1" applyFill="1" applyBorder="1" applyAlignment="1">
      <alignment horizontal="left" vertical="center"/>
    </xf>
    <xf numFmtId="0" fontId="24" fillId="8" borderId="36" xfId="5" applyFont="1" applyFill="1" applyBorder="1" applyAlignment="1">
      <alignment horizontal="right" vertical="center" wrapText="1"/>
    </xf>
    <xf numFmtId="0" fontId="18" fillId="7" borderId="37" xfId="0" applyFont="1" applyFill="1" applyBorder="1"/>
    <xf numFmtId="0" fontId="18" fillId="7" borderId="38" xfId="0" applyFont="1" applyFill="1" applyBorder="1"/>
    <xf numFmtId="14" fontId="15" fillId="0" borderId="39" xfId="4" applyNumberFormat="1" applyFont="1" applyBorder="1" applyAlignment="1" applyProtection="1">
      <alignment vertical="center" wrapText="1"/>
      <protection locked="0"/>
    </xf>
    <xf numFmtId="44" fontId="19" fillId="8" borderId="40" xfId="2" applyFont="1" applyFill="1" applyBorder="1" applyAlignment="1" applyProtection="1">
      <alignment horizontal="right" vertical="center"/>
      <protection locked="0"/>
    </xf>
    <xf numFmtId="14" fontId="15" fillId="2" borderId="41" xfId="4" applyNumberFormat="1" applyFont="1" applyFill="1" applyBorder="1" applyAlignment="1" applyProtection="1">
      <alignment vertical="center" wrapText="1"/>
      <protection locked="0"/>
    </xf>
    <xf numFmtId="44" fontId="19" fillId="8" borderId="42" xfId="2" applyFont="1" applyFill="1" applyBorder="1" applyAlignment="1" applyProtection="1">
      <alignment horizontal="right" vertical="center"/>
      <protection locked="0"/>
    </xf>
    <xf numFmtId="14" fontId="15" fillId="0" borderId="35" xfId="4" applyNumberFormat="1" applyFont="1" applyBorder="1" applyAlignment="1" applyProtection="1">
      <alignment vertical="center" wrapText="1"/>
      <protection locked="0"/>
    </xf>
    <xf numFmtId="14" fontId="15" fillId="0" borderId="43" xfId="4" applyNumberFormat="1" applyFont="1" applyBorder="1" applyAlignment="1" applyProtection="1">
      <alignment vertical="center" wrapText="1"/>
      <protection locked="0"/>
    </xf>
    <xf numFmtId="166" fontId="15" fillId="0" borderId="44" xfId="4" applyNumberFormat="1" applyFont="1" applyBorder="1" applyAlignment="1" applyProtection="1">
      <alignment vertical="center" wrapText="1"/>
      <protection locked="0"/>
    </xf>
    <xf numFmtId="166" fontId="15" fillId="0" borderId="39" xfId="4" applyNumberFormat="1" applyFont="1" applyBorder="1" applyAlignment="1" applyProtection="1">
      <alignment vertical="center" wrapText="1"/>
      <protection locked="0"/>
    </xf>
    <xf numFmtId="166" fontId="15" fillId="0" borderId="45" xfId="4" applyNumberFormat="1" applyFont="1" applyBorder="1" applyAlignment="1" applyProtection="1">
      <alignment vertical="center" wrapText="1"/>
      <protection locked="0"/>
    </xf>
    <xf numFmtId="166" fontId="15" fillId="0" borderId="41" xfId="4" applyNumberFormat="1" applyFont="1" applyBorder="1" applyAlignment="1" applyProtection="1">
      <alignment vertical="center" wrapText="1"/>
      <protection locked="0"/>
    </xf>
    <xf numFmtId="166" fontId="16" fillId="0" borderId="46" xfId="4" applyNumberFormat="1" applyFont="1" applyBorder="1" applyAlignment="1" applyProtection="1">
      <alignment vertical="center" wrapText="1"/>
      <protection locked="0"/>
    </xf>
    <xf numFmtId="166" fontId="16" fillId="0" borderId="47" xfId="4" applyNumberFormat="1" applyFont="1" applyBorder="1" applyAlignment="1" applyProtection="1">
      <alignment vertical="center" wrapText="1"/>
      <protection locked="0"/>
    </xf>
    <xf numFmtId="166" fontId="16" fillId="0" borderId="39" xfId="4" applyNumberFormat="1" applyFont="1" applyBorder="1" applyAlignment="1" applyProtection="1">
      <alignment vertical="center" wrapText="1"/>
      <protection locked="0"/>
    </xf>
    <xf numFmtId="0" fontId="14" fillId="8" borderId="48" xfId="4" applyFont="1" applyFill="1" applyBorder="1" applyAlignment="1">
      <alignment horizontal="left" vertical="center"/>
    </xf>
    <xf numFmtId="0" fontId="24" fillId="8" borderId="49" xfId="5" applyFont="1" applyFill="1" applyBorder="1" applyAlignment="1">
      <alignment horizontal="right" vertical="center" wrapText="1"/>
    </xf>
    <xf numFmtId="166" fontId="15" fillId="0" borderId="48" xfId="4" applyNumberFormat="1" applyFont="1" applyBorder="1" applyAlignment="1" applyProtection="1">
      <alignment vertical="center" wrapText="1"/>
      <protection locked="0"/>
    </xf>
    <xf numFmtId="44" fontId="19" fillId="8" borderId="49" xfId="2" applyFont="1" applyFill="1" applyBorder="1" applyAlignment="1" applyProtection="1">
      <alignment horizontal="right" vertical="center"/>
      <protection locked="0"/>
    </xf>
    <xf numFmtId="166" fontId="14" fillId="0" borderId="44" xfId="4" applyNumberFormat="1" applyFont="1" applyBorder="1" applyAlignment="1" applyProtection="1">
      <alignment vertical="center" wrapText="1"/>
      <protection locked="0"/>
    </xf>
    <xf numFmtId="0" fontId="6" fillId="7" borderId="28" xfId="0" applyFont="1" applyFill="1" applyBorder="1"/>
    <xf numFmtId="0" fontId="7" fillId="7" borderId="29" xfId="0" applyFont="1" applyFill="1" applyBorder="1"/>
    <xf numFmtId="0" fontId="7" fillId="7" borderId="51" xfId="0" applyFont="1" applyFill="1" applyBorder="1"/>
    <xf numFmtId="0" fontId="9" fillId="7" borderId="32" xfId="0" applyFont="1" applyFill="1" applyBorder="1" applyAlignment="1">
      <alignment horizontal="right" vertical="center"/>
    </xf>
    <xf numFmtId="0" fontId="7" fillId="7" borderId="52" xfId="0" applyFont="1" applyFill="1" applyBorder="1" applyProtection="1">
      <protection locked="0"/>
    </xf>
    <xf numFmtId="0" fontId="9" fillId="7" borderId="53" xfId="0" applyFont="1" applyFill="1" applyBorder="1" applyAlignment="1">
      <alignment horizontal="right" vertical="center"/>
    </xf>
    <xf numFmtId="0" fontId="7" fillId="7" borderId="32" xfId="0" applyFont="1" applyFill="1" applyBorder="1" applyAlignment="1">
      <alignment horizontal="right"/>
    </xf>
    <xf numFmtId="0" fontId="7" fillId="7" borderId="0" xfId="0" applyFont="1" applyFill="1"/>
    <xf numFmtId="0" fontId="7" fillId="7" borderId="52" xfId="0" applyFont="1" applyFill="1" applyBorder="1"/>
    <xf numFmtId="0" fontId="7" fillId="7" borderId="0" xfId="0" applyFont="1" applyFill="1" applyAlignment="1">
      <alignment horizontal="right" vertical="center"/>
    </xf>
    <xf numFmtId="0" fontId="7" fillId="7" borderId="32" xfId="0" applyFont="1" applyFill="1" applyBorder="1"/>
    <xf numFmtId="0" fontId="21" fillId="7" borderId="32" xfId="0" applyFont="1" applyFill="1" applyBorder="1" applyAlignment="1">
      <alignment horizontal="left" vertical="center"/>
    </xf>
    <xf numFmtId="0" fontId="10" fillId="7" borderId="32" xfId="0" applyFont="1" applyFill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1" fontId="7" fillId="0" borderId="56" xfId="3" applyNumberFormat="1" applyFont="1" applyFill="1" applyBorder="1" applyAlignment="1" applyProtection="1">
      <alignment horizontal="center"/>
      <protection locked="0"/>
    </xf>
    <xf numFmtId="9" fontId="7" fillId="0" borderId="56" xfId="3" applyFont="1" applyFill="1" applyBorder="1" applyAlignment="1" applyProtection="1">
      <alignment horizontal="center"/>
      <protection locked="0"/>
    </xf>
    <xf numFmtId="0" fontId="7" fillId="7" borderId="57" xfId="0" applyFont="1" applyFill="1" applyBorder="1"/>
    <xf numFmtId="0" fontId="7" fillId="7" borderId="58" xfId="0" applyFont="1" applyFill="1" applyBorder="1"/>
    <xf numFmtId="165" fontId="8" fillId="0" borderId="24" xfId="1" applyNumberFormat="1" applyFont="1" applyFill="1" applyBorder="1" applyProtection="1">
      <protection locked="0"/>
    </xf>
    <xf numFmtId="9" fontId="7" fillId="4" borderId="9" xfId="3" applyFont="1" applyFill="1" applyBorder="1" applyProtection="1">
      <protection locked="0"/>
    </xf>
    <xf numFmtId="44" fontId="26" fillId="0" borderId="26" xfId="2" applyFont="1" applyFill="1" applyBorder="1" applyAlignment="1" applyProtection="1">
      <alignment horizontal="right" vertical="center"/>
      <protection locked="0"/>
    </xf>
    <xf numFmtId="44" fontId="25" fillId="0" borderId="27" xfId="2" applyFont="1" applyFill="1" applyBorder="1" applyAlignment="1" applyProtection="1">
      <alignment horizontal="right" vertical="center"/>
      <protection locked="0"/>
    </xf>
    <xf numFmtId="44" fontId="15" fillId="10" borderId="19" xfId="2" applyFont="1" applyFill="1" applyBorder="1" applyAlignment="1" applyProtection="1">
      <alignment horizontal="right" vertical="center"/>
      <protection locked="0"/>
    </xf>
    <xf numFmtId="44" fontId="19" fillId="10" borderId="50" xfId="2" applyFont="1" applyFill="1" applyBorder="1" applyAlignment="1" applyProtection="1">
      <alignment horizontal="right" vertical="center"/>
      <protection locked="0"/>
    </xf>
    <xf numFmtId="0" fontId="19" fillId="9" borderId="59" xfId="5" applyFont="1" applyFill="1" applyBorder="1" applyAlignment="1">
      <alignment vertical="center"/>
    </xf>
    <xf numFmtId="0" fontId="19" fillId="9" borderId="60" xfId="5" applyFont="1" applyFill="1" applyBorder="1" applyAlignment="1">
      <alignment vertical="center"/>
    </xf>
    <xf numFmtId="0" fontId="19" fillId="9" borderId="13" xfId="5" applyFont="1" applyFill="1" applyBorder="1" applyAlignment="1">
      <alignment vertical="center"/>
    </xf>
    <xf numFmtId="0" fontId="14" fillId="9" borderId="13" xfId="5" applyFont="1" applyFill="1" applyBorder="1" applyAlignment="1">
      <alignment vertical="center"/>
    </xf>
    <xf numFmtId="0" fontId="15" fillId="9" borderId="11" xfId="5" applyFont="1" applyFill="1" applyBorder="1" applyAlignment="1">
      <alignment horizontal="center" vertical="center"/>
    </xf>
    <xf numFmtId="1" fontId="14" fillId="9" borderId="13" xfId="5" applyNumberFormat="1" applyFont="1" applyFill="1" applyBorder="1" applyAlignment="1">
      <alignment horizontal="center" vertical="center"/>
    </xf>
    <xf numFmtId="44" fontId="15" fillId="2" borderId="19" xfId="2" applyFont="1" applyFill="1" applyBorder="1" applyAlignment="1" applyProtection="1">
      <alignment horizontal="center" vertical="center"/>
      <protection locked="0"/>
    </xf>
    <xf numFmtId="49" fontId="14" fillId="2" borderId="0" xfId="4" applyNumberFormat="1" applyFont="1" applyFill="1" applyAlignment="1">
      <alignment horizontal="left"/>
    </xf>
    <xf numFmtId="2" fontId="16" fillId="0" borderId="0" xfId="4" applyNumberFormat="1" applyFont="1" applyAlignment="1" applyProtection="1">
      <alignment horizontal="right" vertical="center"/>
      <protection locked="0"/>
    </xf>
    <xf numFmtId="0" fontId="14" fillId="2" borderId="51" xfId="4" applyFont="1" applyFill="1" applyBorder="1" applyAlignment="1">
      <alignment horizontal="center"/>
    </xf>
    <xf numFmtId="10" fontId="15" fillId="2" borderId="0" xfId="4" applyNumberFormat="1" applyFont="1" applyFill="1" applyAlignment="1">
      <alignment horizontal="left"/>
    </xf>
    <xf numFmtId="0" fontId="14" fillId="2" borderId="29" xfId="4" applyFont="1" applyFill="1" applyBorder="1" applyAlignment="1">
      <alignment horizontal="center"/>
    </xf>
    <xf numFmtId="2" fontId="17" fillId="3" borderId="12" xfId="4" applyNumberFormat="1" applyFont="1" applyFill="1" applyBorder="1" applyAlignment="1" applyProtection="1">
      <alignment horizontal="right" vertical="center"/>
      <protection locked="0"/>
    </xf>
    <xf numFmtId="10" fontId="15" fillId="2" borderId="62" xfId="4" applyNumberFormat="1" applyFont="1" applyFill="1" applyBorder="1" applyAlignment="1">
      <alignment horizontal="left"/>
    </xf>
    <xf numFmtId="2" fontId="17" fillId="3" borderId="19" xfId="4" applyNumberFormat="1" applyFont="1" applyFill="1" applyBorder="1" applyAlignment="1" applyProtection="1">
      <alignment horizontal="right" vertical="center"/>
      <protection locked="0"/>
    </xf>
    <xf numFmtId="0" fontId="19" fillId="12" borderId="46" xfId="5" applyFont="1" applyFill="1" applyBorder="1" applyAlignment="1">
      <alignment vertical="center"/>
    </xf>
    <xf numFmtId="1" fontId="14" fillId="12" borderId="23" xfId="5" applyNumberFormat="1" applyFont="1" applyFill="1" applyBorder="1" applyAlignment="1">
      <alignment horizontal="center" vertical="center"/>
    </xf>
    <xf numFmtId="0" fontId="15" fillId="12" borderId="11" xfId="5" applyFont="1" applyFill="1" applyBorder="1" applyAlignment="1">
      <alignment horizontal="center" vertical="center"/>
    </xf>
    <xf numFmtId="0" fontId="12" fillId="2" borderId="29" xfId="4" applyFont="1" applyFill="1" applyBorder="1" applyAlignment="1">
      <alignment horizontal="left" vertical="center"/>
    </xf>
    <xf numFmtId="49" fontId="15" fillId="2" borderId="0" xfId="4" applyNumberFormat="1" applyFont="1" applyFill="1" applyAlignment="1">
      <alignment horizontal="left"/>
    </xf>
    <xf numFmtId="44" fontId="27" fillId="4" borderId="11" xfId="2" applyFont="1" applyFill="1" applyBorder="1" applyAlignment="1" applyProtection="1">
      <alignment horizontal="centerContinuous" vertical="center"/>
      <protection locked="0"/>
    </xf>
    <xf numFmtId="44" fontId="15" fillId="2" borderId="12" xfId="2" applyFont="1" applyFill="1" applyBorder="1" applyAlignment="1" applyProtection="1">
      <alignment horizontal="center" vertical="center"/>
      <protection locked="0"/>
    </xf>
    <xf numFmtId="0" fontId="14" fillId="12" borderId="0" xfId="5" applyFont="1" applyFill="1" applyAlignment="1">
      <alignment vertical="center"/>
    </xf>
    <xf numFmtId="1" fontId="14" fillId="5" borderId="22" xfId="4" applyNumberFormat="1" applyFont="1" applyFill="1" applyBorder="1" applyAlignment="1" applyProtection="1">
      <alignment horizontal="center" vertical="center"/>
      <protection locked="0"/>
    </xf>
    <xf numFmtId="0" fontId="19" fillId="8" borderId="64" xfId="2" applyNumberFormat="1" applyFont="1" applyFill="1" applyBorder="1" applyAlignment="1" applyProtection="1">
      <alignment horizontal="right" vertical="center"/>
      <protection locked="0"/>
    </xf>
    <xf numFmtId="44" fontId="26" fillId="12" borderId="17" xfId="2" applyFont="1" applyFill="1" applyBorder="1" applyAlignment="1" applyProtection="1">
      <alignment horizontal="right" vertical="center"/>
      <protection locked="0"/>
    </xf>
    <xf numFmtId="0" fontId="15" fillId="8" borderId="12" xfId="2" applyNumberFormat="1" applyFont="1" applyFill="1" applyBorder="1" applyAlignment="1" applyProtection="1">
      <alignment horizontal="right" vertical="center"/>
      <protection locked="0"/>
    </xf>
    <xf numFmtId="0" fontId="31" fillId="7" borderId="37" xfId="0" applyFont="1" applyFill="1" applyBorder="1"/>
    <xf numFmtId="0" fontId="31" fillId="7" borderId="15" xfId="0" applyFont="1" applyFill="1" applyBorder="1"/>
    <xf numFmtId="0" fontId="15" fillId="8" borderId="19" xfId="2" applyNumberFormat="1" applyFont="1" applyFill="1" applyBorder="1" applyAlignment="1" applyProtection="1">
      <alignment horizontal="right" vertical="center"/>
      <protection locked="0"/>
    </xf>
    <xf numFmtId="0" fontId="19" fillId="8" borderId="52" xfId="2" applyNumberFormat="1" applyFont="1" applyFill="1" applyBorder="1" applyAlignment="1" applyProtection="1">
      <alignment horizontal="right" vertical="center"/>
      <protection locked="0"/>
    </xf>
    <xf numFmtId="44" fontId="26" fillId="12" borderId="12" xfId="2" applyFont="1" applyFill="1" applyBorder="1" applyAlignment="1" applyProtection="1">
      <alignment horizontal="right" vertical="center"/>
      <protection locked="0"/>
    </xf>
    <xf numFmtId="44" fontId="25" fillId="12" borderId="12" xfId="2" applyFont="1" applyFill="1" applyBorder="1" applyAlignment="1" applyProtection="1">
      <alignment horizontal="right" vertical="center"/>
      <protection locked="0"/>
    </xf>
    <xf numFmtId="44" fontId="27" fillId="4" borderId="20" xfId="2" applyFont="1" applyFill="1" applyBorder="1" applyAlignment="1" applyProtection="1">
      <alignment horizontal="centerContinuous" vertical="center"/>
      <protection locked="0"/>
    </xf>
    <xf numFmtId="1" fontId="14" fillId="5" borderId="61" xfId="4" applyNumberFormat="1" applyFont="1" applyFill="1" applyBorder="1" applyAlignment="1" applyProtection="1">
      <alignment horizontal="center" vertical="center"/>
      <protection locked="0"/>
    </xf>
    <xf numFmtId="2" fontId="16" fillId="0" borderId="66" xfId="4" applyNumberFormat="1" applyFont="1" applyBorder="1" applyAlignment="1" applyProtection="1">
      <alignment horizontal="right" vertical="center"/>
      <protection locked="0"/>
    </xf>
    <xf numFmtId="14" fontId="33" fillId="2" borderId="12" xfId="4" applyNumberFormat="1" applyFont="1" applyFill="1" applyBorder="1" applyAlignment="1" applyProtection="1">
      <alignment vertical="center" wrapText="1"/>
      <protection locked="0"/>
    </xf>
    <xf numFmtId="14" fontId="32" fillId="0" borderId="35" xfId="4" applyNumberFormat="1" applyFont="1" applyBorder="1" applyAlignment="1" applyProtection="1">
      <alignment vertical="center" wrapText="1"/>
      <protection locked="0"/>
    </xf>
    <xf numFmtId="14" fontId="33" fillId="0" borderId="20" xfId="4" applyNumberFormat="1" applyFont="1" applyBorder="1" applyAlignment="1" applyProtection="1">
      <alignment vertical="center" wrapText="1"/>
      <protection locked="0"/>
    </xf>
    <xf numFmtId="14" fontId="33" fillId="0" borderId="12" xfId="4" applyNumberFormat="1" applyFont="1" applyBorder="1" applyAlignment="1" applyProtection="1">
      <alignment vertical="center" wrapText="1"/>
      <protection locked="0"/>
    </xf>
    <xf numFmtId="14" fontId="32" fillId="0" borderId="43" xfId="4" applyNumberFormat="1" applyFont="1" applyBorder="1" applyAlignment="1" applyProtection="1">
      <alignment vertical="center" wrapText="1"/>
      <protection locked="0"/>
    </xf>
    <xf numFmtId="0" fontId="34" fillId="8" borderId="12" xfId="4" applyFont="1" applyFill="1" applyBorder="1" applyAlignment="1">
      <alignment horizontal="left" vertical="center"/>
    </xf>
    <xf numFmtId="0" fontId="35" fillId="8" borderId="12" xfId="5" applyFont="1" applyFill="1" applyBorder="1" applyAlignment="1">
      <alignment horizontal="center" vertical="center" wrapText="1"/>
    </xf>
    <xf numFmtId="0" fontId="35" fillId="8" borderId="12" xfId="5" applyFont="1" applyFill="1" applyBorder="1" applyAlignment="1">
      <alignment horizontal="right" vertical="center" wrapText="1"/>
    </xf>
    <xf numFmtId="44" fontId="36" fillId="7" borderId="12" xfId="2" applyFont="1" applyFill="1" applyBorder="1" applyAlignment="1" applyProtection="1">
      <alignment horizontal="right" vertical="center"/>
      <protection locked="0"/>
    </xf>
    <xf numFmtId="0" fontId="31" fillId="13" borderId="37" xfId="0" applyFont="1" applyFill="1" applyBorder="1"/>
    <xf numFmtId="0" fontId="31" fillId="13" borderId="15" xfId="0" applyFont="1" applyFill="1" applyBorder="1"/>
    <xf numFmtId="44" fontId="36" fillId="13" borderId="12" xfId="2" applyFont="1" applyFill="1" applyBorder="1" applyAlignment="1" applyProtection="1">
      <alignment horizontal="right" vertical="center"/>
      <protection locked="0"/>
    </xf>
    <xf numFmtId="14" fontId="33" fillId="0" borderId="11" xfId="4" applyNumberFormat="1" applyFont="1" applyBorder="1" applyAlignment="1" applyProtection="1">
      <alignment vertical="center" wrapText="1"/>
      <protection locked="0"/>
    </xf>
    <xf numFmtId="44" fontId="36" fillId="11" borderId="12" xfId="2" applyFont="1" applyFill="1" applyBorder="1" applyAlignment="1" applyProtection="1">
      <alignment horizontal="right" vertical="center"/>
      <protection locked="0"/>
    </xf>
    <xf numFmtId="166" fontId="32" fillId="0" borderId="70" xfId="4" applyNumberFormat="1" applyFont="1" applyBorder="1" applyAlignment="1" applyProtection="1">
      <alignment horizontal="left" vertical="center" wrapText="1"/>
      <protection locked="0"/>
    </xf>
    <xf numFmtId="166" fontId="32" fillId="0" borderId="70" xfId="4" applyNumberFormat="1" applyFont="1" applyBorder="1" applyAlignment="1" applyProtection="1">
      <alignment vertical="center" wrapText="1"/>
      <protection locked="0"/>
    </xf>
    <xf numFmtId="166" fontId="32" fillId="0" borderId="43" xfId="4" applyNumberFormat="1" applyFont="1" applyBorder="1" applyAlignment="1" applyProtection="1">
      <alignment vertical="center" wrapText="1"/>
      <protection locked="0"/>
    </xf>
    <xf numFmtId="166" fontId="33" fillId="0" borderId="12" xfId="4" applyNumberFormat="1" applyFont="1" applyBorder="1" applyAlignment="1" applyProtection="1">
      <alignment vertical="center" wrapText="1"/>
      <protection locked="0"/>
    </xf>
    <xf numFmtId="0" fontId="31" fillId="12" borderId="37" xfId="0" applyFont="1" applyFill="1" applyBorder="1"/>
    <xf numFmtId="0" fontId="31" fillId="12" borderId="74" xfId="0" applyFont="1" applyFill="1" applyBorder="1"/>
    <xf numFmtId="44" fontId="25" fillId="12" borderId="75" xfId="2" applyFont="1" applyFill="1" applyBorder="1" applyAlignment="1" applyProtection="1">
      <alignment horizontal="right" vertical="center"/>
      <protection locked="0"/>
    </xf>
    <xf numFmtId="166" fontId="32" fillId="0" borderId="12" xfId="4" applyNumberFormat="1" applyFont="1" applyBorder="1" applyAlignment="1" applyProtection="1">
      <alignment vertical="center" wrapText="1"/>
      <protection locked="0"/>
    </xf>
    <xf numFmtId="166" fontId="32" fillId="0" borderId="76" xfId="4" applyNumberFormat="1" applyFont="1" applyBorder="1" applyAlignment="1" applyProtection="1">
      <alignment horizontal="left" vertical="center" wrapText="1"/>
      <protection locked="0"/>
    </xf>
    <xf numFmtId="0" fontId="15" fillId="2" borderId="19" xfId="2" applyNumberFormat="1" applyFont="1" applyFill="1" applyBorder="1" applyAlignment="1" applyProtection="1">
      <alignment horizontal="center" vertical="center"/>
      <protection locked="0"/>
    </xf>
    <xf numFmtId="166" fontId="32" fillId="0" borderId="76" xfId="4" applyNumberFormat="1" applyFont="1" applyBorder="1" applyAlignment="1" applyProtection="1">
      <alignment vertical="center" wrapText="1"/>
      <protection locked="0"/>
    </xf>
    <xf numFmtId="0" fontId="37" fillId="0" borderId="0" xfId="0" applyFont="1"/>
    <xf numFmtId="0" fontId="38" fillId="0" borderId="0" xfId="0" applyFont="1"/>
    <xf numFmtId="44" fontId="15" fillId="8" borderId="19" xfId="2" applyFont="1" applyFill="1" applyBorder="1" applyAlignment="1" applyProtection="1">
      <alignment horizontal="right" vertical="center"/>
      <protection locked="0"/>
    </xf>
    <xf numFmtId="44" fontId="27" fillId="4" borderId="49" xfId="2" applyFont="1" applyFill="1" applyBorder="1" applyAlignment="1" applyProtection="1">
      <alignment horizontal="centerContinuous" vertical="center"/>
      <protection locked="0"/>
    </xf>
    <xf numFmtId="44" fontId="27" fillId="4" borderId="64" xfId="2" applyFont="1" applyFill="1" applyBorder="1" applyAlignment="1" applyProtection="1">
      <alignment horizontal="centerContinuous" vertical="center"/>
      <protection locked="0"/>
    </xf>
    <xf numFmtId="0" fontId="34" fillId="8" borderId="48" xfId="4" applyFont="1" applyFill="1" applyBorder="1" applyAlignment="1">
      <alignment horizontal="left" vertical="center"/>
    </xf>
    <xf numFmtId="0" fontId="35" fillId="8" borderId="49" xfId="5" applyFont="1" applyFill="1" applyBorder="1" applyAlignment="1">
      <alignment horizontal="right" vertical="center" wrapText="1"/>
    </xf>
    <xf numFmtId="44" fontId="19" fillId="7" borderId="49" xfId="2" applyFont="1" applyFill="1" applyBorder="1" applyAlignment="1" applyProtection="1">
      <alignment horizontal="right" vertical="center"/>
      <protection locked="0"/>
    </xf>
    <xf numFmtId="14" fontId="32" fillId="0" borderId="48" xfId="4" applyNumberFormat="1" applyFont="1" applyBorder="1" applyAlignment="1" applyProtection="1">
      <alignment vertical="center" wrapText="1"/>
      <protection locked="0"/>
    </xf>
    <xf numFmtId="44" fontId="19" fillId="13" borderId="49" xfId="2" applyFont="1" applyFill="1" applyBorder="1" applyAlignment="1" applyProtection="1">
      <alignment horizontal="right" vertical="center"/>
      <protection locked="0"/>
    </xf>
    <xf numFmtId="44" fontId="19" fillId="11" borderId="49" xfId="2" applyFont="1" applyFill="1" applyBorder="1" applyAlignment="1" applyProtection="1">
      <alignment horizontal="right" vertical="center"/>
      <protection locked="0"/>
    </xf>
    <xf numFmtId="166" fontId="32" fillId="0" borderId="48" xfId="4" applyNumberFormat="1" applyFont="1" applyBorder="1" applyAlignment="1" applyProtection="1">
      <alignment vertical="center" wrapText="1"/>
      <protection locked="0"/>
    </xf>
    <xf numFmtId="166" fontId="33" fillId="0" borderId="18" xfId="4" applyNumberFormat="1" applyFont="1" applyBorder="1" applyAlignment="1" applyProtection="1">
      <alignment vertical="center" wrapText="1"/>
      <protection locked="0"/>
    </xf>
    <xf numFmtId="44" fontId="15" fillId="2" borderId="71" xfId="2" applyFont="1" applyFill="1" applyBorder="1" applyAlignment="1" applyProtection="1">
      <alignment horizontal="center" vertical="center"/>
      <protection locked="0"/>
    </xf>
    <xf numFmtId="44" fontId="40" fillId="8" borderId="12" xfId="5" applyNumberFormat="1" applyFont="1" applyFill="1" applyBorder="1" applyAlignment="1">
      <alignment horizontal="right" vertical="center" wrapText="1"/>
    </xf>
    <xf numFmtId="44" fontId="41" fillId="0" borderId="12" xfId="2" applyFont="1" applyFill="1" applyBorder="1" applyAlignment="1" applyProtection="1">
      <alignment horizontal="right" vertical="center"/>
      <protection locked="0"/>
    </xf>
    <xf numFmtId="44" fontId="42" fillId="0" borderId="12" xfId="2" applyFont="1" applyFill="1" applyBorder="1" applyAlignment="1" applyProtection="1">
      <alignment horizontal="right" vertical="center"/>
      <protection locked="0"/>
    </xf>
    <xf numFmtId="44" fontId="15" fillId="8" borderId="71" xfId="2" applyFont="1" applyFill="1" applyBorder="1" applyAlignment="1" applyProtection="1">
      <alignment horizontal="right" vertical="center"/>
      <protection locked="0"/>
    </xf>
    <xf numFmtId="0" fontId="19" fillId="12" borderId="0" xfId="5" applyFont="1" applyFill="1" applyAlignment="1">
      <alignment vertical="center"/>
    </xf>
    <xf numFmtId="44" fontId="26" fillId="0" borderId="18" xfId="2" applyFont="1" applyFill="1" applyBorder="1" applyAlignment="1" applyProtection="1">
      <alignment horizontal="right" vertical="center"/>
      <protection locked="0"/>
    </xf>
    <xf numFmtId="44" fontId="25" fillId="0" borderId="18" xfId="2" applyFont="1" applyFill="1" applyBorder="1" applyAlignment="1" applyProtection="1">
      <alignment horizontal="right" vertical="center"/>
      <protection locked="0"/>
    </xf>
    <xf numFmtId="0" fontId="18" fillId="7" borderId="37" xfId="0" applyFont="1" applyFill="1" applyBorder="1" applyAlignment="1">
      <alignment horizontal="left"/>
    </xf>
    <xf numFmtId="0" fontId="18" fillId="7" borderId="15" xfId="0" applyFont="1" applyFill="1" applyBorder="1" applyAlignment="1">
      <alignment horizontal="left"/>
    </xf>
    <xf numFmtId="0" fontId="18" fillId="7" borderId="38" xfId="0" applyFont="1" applyFill="1" applyBorder="1" applyAlignment="1">
      <alignment horizontal="left"/>
    </xf>
    <xf numFmtId="0" fontId="28" fillId="2" borderId="29" xfId="4" applyFont="1" applyFill="1" applyBorder="1" applyAlignment="1">
      <alignment horizontal="right" vertical="center"/>
    </xf>
    <xf numFmtId="0" fontId="19" fillId="0" borderId="25" xfId="5" applyFont="1" applyBorder="1" applyAlignment="1">
      <alignment horizontal="right" vertical="center"/>
    </xf>
    <xf numFmtId="0" fontId="19" fillId="0" borderId="26" xfId="5" applyFont="1" applyBorder="1" applyAlignment="1">
      <alignment horizontal="right" vertical="center"/>
    </xf>
    <xf numFmtId="0" fontId="7" fillId="4" borderId="9" xfId="0" applyFont="1" applyFill="1" applyBorder="1" applyAlignment="1" applyProtection="1">
      <alignment horizontal="center"/>
      <protection locked="0"/>
    </xf>
    <xf numFmtId="17" fontId="7" fillId="4" borderId="9" xfId="0" applyNumberFormat="1" applyFont="1" applyFill="1" applyBorder="1" applyAlignment="1" applyProtection="1">
      <alignment horizontal="center"/>
      <protection locked="0"/>
    </xf>
    <xf numFmtId="0" fontId="13" fillId="2" borderId="29" xfId="4" applyFont="1" applyFill="1" applyBorder="1" applyAlignment="1">
      <alignment horizontal="left" vertical="center" wrapText="1"/>
    </xf>
    <xf numFmtId="0" fontId="10" fillId="7" borderId="32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31" fillId="13" borderId="14" xfId="0" applyFont="1" applyFill="1" applyBorder="1" applyAlignment="1">
      <alignment horizontal="left"/>
    </xf>
    <xf numFmtId="0" fontId="31" fillId="13" borderId="15" xfId="0" applyFont="1" applyFill="1" applyBorder="1" applyAlignment="1">
      <alignment horizontal="left"/>
    </xf>
    <xf numFmtId="0" fontId="31" fillId="13" borderId="16" xfId="0" applyFont="1" applyFill="1" applyBorder="1" applyAlignment="1">
      <alignment horizontal="left"/>
    </xf>
    <xf numFmtId="166" fontId="32" fillId="0" borderId="44" xfId="4" applyNumberFormat="1" applyFont="1" applyBorder="1" applyAlignment="1" applyProtection="1">
      <alignment horizontal="left" vertical="center" wrapText="1"/>
      <protection locked="0"/>
    </xf>
    <xf numFmtId="166" fontId="32" fillId="0" borderId="70" xfId="4" applyNumberFormat="1" applyFont="1" applyBorder="1" applyAlignment="1" applyProtection="1">
      <alignment horizontal="left" vertical="center" wrapText="1"/>
      <protection locked="0"/>
    </xf>
    <xf numFmtId="166" fontId="32" fillId="0" borderId="12" xfId="4" applyNumberFormat="1" applyFont="1" applyBorder="1" applyAlignment="1" applyProtection="1">
      <alignment horizontal="left" vertical="center" wrapText="1"/>
      <protection locked="0"/>
    </xf>
    <xf numFmtId="14" fontId="32" fillId="0" borderId="47" xfId="4" applyNumberFormat="1" applyFont="1" applyBorder="1" applyAlignment="1" applyProtection="1">
      <alignment horizontal="left" vertical="center" wrapText="1"/>
      <protection locked="0"/>
    </xf>
    <xf numFmtId="14" fontId="32" fillId="0" borderId="32" xfId="4" applyNumberFormat="1" applyFont="1" applyBorder="1" applyAlignment="1" applyProtection="1">
      <alignment horizontal="left" vertical="center" wrapText="1"/>
      <protection locked="0"/>
    </xf>
    <xf numFmtId="14" fontId="32" fillId="0" borderId="65" xfId="4" applyNumberFormat="1" applyFont="1" applyBorder="1" applyAlignment="1" applyProtection="1">
      <alignment horizontal="left" vertical="center" wrapText="1"/>
      <protection locked="0"/>
    </xf>
    <xf numFmtId="14" fontId="32" fillId="0" borderId="72" xfId="4" applyNumberFormat="1" applyFont="1" applyBorder="1" applyAlignment="1" applyProtection="1">
      <alignment horizontal="left" vertical="center" wrapText="1"/>
      <protection locked="0"/>
    </xf>
    <xf numFmtId="166" fontId="32" fillId="0" borderId="19" xfId="4" applyNumberFormat="1" applyFont="1" applyBorder="1" applyAlignment="1" applyProtection="1">
      <alignment horizontal="left" vertical="center" wrapText="1"/>
      <protection locked="0"/>
    </xf>
    <xf numFmtId="0" fontId="31" fillId="11" borderId="67" xfId="0" applyFont="1" applyFill="1" applyBorder="1" applyAlignment="1">
      <alignment horizontal="left"/>
    </xf>
    <xf numFmtId="0" fontId="31" fillId="11" borderId="68" xfId="0" applyFont="1" applyFill="1" applyBorder="1" applyAlignment="1">
      <alignment horizontal="left"/>
    </xf>
    <xf numFmtId="0" fontId="31" fillId="11" borderId="69" xfId="0" applyFont="1" applyFill="1" applyBorder="1" applyAlignment="1">
      <alignment horizontal="left"/>
    </xf>
    <xf numFmtId="0" fontId="19" fillId="0" borderId="78" xfId="5" applyFont="1" applyBorder="1" applyAlignment="1">
      <alignment horizontal="right" vertical="center"/>
    </xf>
    <xf numFmtId="0" fontId="19" fillId="0" borderId="57" xfId="5" applyFont="1" applyBorder="1" applyAlignment="1">
      <alignment horizontal="right" vertical="center"/>
    </xf>
    <xf numFmtId="0" fontId="28" fillId="2" borderId="0" xfId="4" applyFont="1" applyFill="1" applyAlignment="1">
      <alignment horizontal="right" vertical="center"/>
    </xf>
    <xf numFmtId="0" fontId="31" fillId="13" borderId="73" xfId="0" applyFont="1" applyFill="1" applyBorder="1" applyAlignment="1">
      <alignment horizontal="left"/>
    </xf>
    <xf numFmtId="0" fontId="31" fillId="13" borderId="74" xfId="0" applyFont="1" applyFill="1" applyBorder="1" applyAlignment="1">
      <alignment horizontal="left"/>
    </xf>
    <xf numFmtId="0" fontId="31" fillId="13" borderId="63" xfId="0" applyFont="1" applyFill="1" applyBorder="1" applyAlignment="1">
      <alignment horizontal="left"/>
    </xf>
    <xf numFmtId="0" fontId="31" fillId="12" borderId="14" xfId="0" applyFont="1" applyFill="1" applyBorder="1" applyAlignment="1">
      <alignment horizontal="left"/>
    </xf>
    <xf numFmtId="0" fontId="31" fillId="12" borderId="15" xfId="0" applyFont="1" applyFill="1" applyBorder="1" applyAlignment="1">
      <alignment horizontal="left"/>
    </xf>
    <xf numFmtId="166" fontId="32" fillId="0" borderId="73" xfId="4" applyNumberFormat="1" applyFont="1" applyBorder="1" applyAlignment="1" applyProtection="1">
      <alignment horizontal="left" vertical="center" wrapText="1"/>
      <protection locked="0"/>
    </xf>
    <xf numFmtId="166" fontId="32" fillId="0" borderId="32" xfId="4" applyNumberFormat="1" applyFont="1" applyBorder="1" applyAlignment="1" applyProtection="1">
      <alignment horizontal="left" vertical="center" wrapText="1"/>
      <protection locked="0"/>
    </xf>
    <xf numFmtId="166" fontId="32" fillId="0" borderId="46" xfId="4" applyNumberFormat="1" applyFont="1" applyBorder="1" applyAlignment="1" applyProtection="1">
      <alignment horizontal="left" vertical="center" wrapText="1"/>
      <protection locked="0"/>
    </xf>
    <xf numFmtId="166" fontId="32" fillId="0" borderId="76" xfId="4" applyNumberFormat="1" applyFont="1" applyBorder="1" applyAlignment="1" applyProtection="1">
      <alignment horizontal="left" vertical="center" wrapText="1"/>
      <protection locked="0"/>
    </xf>
    <xf numFmtId="166" fontId="32" fillId="0" borderId="77" xfId="4" applyNumberFormat="1" applyFont="1" applyBorder="1" applyAlignment="1" applyProtection="1">
      <alignment horizontal="left" vertical="center" wrapText="1"/>
      <protection locked="0"/>
    </xf>
    <xf numFmtId="166" fontId="32" fillId="0" borderId="43" xfId="4" applyNumberFormat="1" applyFont="1" applyBorder="1" applyAlignment="1" applyProtection="1">
      <alignment horizontal="left" vertical="center" wrapText="1"/>
      <protection locked="0"/>
    </xf>
    <xf numFmtId="0" fontId="31" fillId="7" borderId="48" xfId="0" applyFont="1" applyFill="1" applyBorder="1" applyAlignment="1">
      <alignment horizontal="left"/>
    </xf>
    <xf numFmtId="0" fontId="31" fillId="7" borderId="12" xfId="0" applyFont="1" applyFill="1" applyBorder="1" applyAlignment="1">
      <alignment horizontal="left"/>
    </xf>
    <xf numFmtId="166" fontId="32" fillId="0" borderId="48" xfId="4" applyNumberFormat="1" applyFont="1" applyBorder="1" applyAlignment="1" applyProtection="1">
      <alignment horizontal="left" vertical="center" wrapText="1"/>
      <protection locked="0"/>
    </xf>
    <xf numFmtId="14" fontId="43" fillId="0" borderId="48" xfId="4" applyNumberFormat="1" applyFont="1" applyBorder="1" applyAlignment="1" applyProtection="1">
      <alignment vertical="center" wrapText="1"/>
      <protection locked="0"/>
    </xf>
    <xf numFmtId="14" fontId="32" fillId="0" borderId="79" xfId="4" applyNumberFormat="1" applyFont="1" applyBorder="1" applyAlignment="1" applyProtection="1">
      <alignment horizontal="left" vertical="center" wrapText="1"/>
      <protection locked="0"/>
    </xf>
    <xf numFmtId="166" fontId="32" fillId="0" borderId="71" xfId="4" applyNumberFormat="1" applyFont="1" applyBorder="1" applyAlignment="1" applyProtection="1">
      <alignment horizontal="left" vertical="center" wrapText="1"/>
      <protection locked="0"/>
    </xf>
    <xf numFmtId="44" fontId="19" fillId="0" borderId="12" xfId="2" applyFont="1" applyFill="1" applyBorder="1" applyAlignment="1" applyProtection="1">
      <alignment horizontal="centerContinuous" vertical="center"/>
      <protection locked="0"/>
    </xf>
    <xf numFmtId="44" fontId="25" fillId="12" borderId="17" xfId="2" applyFont="1" applyFill="1" applyBorder="1" applyAlignment="1" applyProtection="1">
      <alignment horizontal="right" vertical="center"/>
      <protection locked="0"/>
    </xf>
    <xf numFmtId="44" fontId="19" fillId="7" borderId="12" xfId="2" applyFont="1" applyFill="1" applyBorder="1" applyAlignment="1" applyProtection="1">
      <alignment horizontal="right" vertical="center"/>
      <protection locked="0"/>
    </xf>
    <xf numFmtId="44" fontId="19" fillId="13" borderId="12" xfId="2" applyFont="1" applyFill="1" applyBorder="1" applyAlignment="1" applyProtection="1">
      <alignment horizontal="right" vertical="center"/>
      <protection locked="0"/>
    </xf>
    <xf numFmtId="44" fontId="30" fillId="2" borderId="12" xfId="4" applyNumberFormat="1" applyFont="1" applyFill="1" applyBorder="1" applyAlignment="1">
      <alignment horizontal="right"/>
    </xf>
    <xf numFmtId="44" fontId="42" fillId="0" borderId="19" xfId="2" applyFont="1" applyFill="1" applyBorder="1" applyAlignment="1" applyProtection="1">
      <alignment horizontal="right" vertical="center"/>
      <protection locked="0"/>
    </xf>
    <xf numFmtId="0" fontId="12" fillId="2" borderId="80" xfId="4" applyFont="1" applyFill="1" applyBorder="1" applyAlignment="1">
      <alignment horizontal="left" vertical="center"/>
    </xf>
    <xf numFmtId="0" fontId="14" fillId="2" borderId="81" xfId="4" applyFont="1" applyFill="1" applyBorder="1" applyAlignment="1">
      <alignment horizontal="center"/>
    </xf>
    <xf numFmtId="0" fontId="14" fillId="2" borderId="82" xfId="4" applyFont="1" applyFill="1" applyBorder="1" applyAlignment="1">
      <alignment horizontal="center"/>
    </xf>
    <xf numFmtId="0" fontId="12" fillId="2" borderId="83" xfId="4" applyFont="1" applyFill="1" applyBorder="1" applyAlignment="1">
      <alignment horizontal="left" vertical="center"/>
    </xf>
    <xf numFmtId="0" fontId="35" fillId="8" borderId="84" xfId="5" applyFont="1" applyFill="1" applyBorder="1" applyAlignment="1">
      <alignment horizontal="right" vertical="center" wrapText="1"/>
    </xf>
    <xf numFmtId="0" fontId="39" fillId="8" borderId="85" xfId="4" applyFont="1" applyFill="1" applyBorder="1" applyAlignment="1">
      <alignment horizontal="left" vertical="center"/>
    </xf>
    <xf numFmtId="44" fontId="40" fillId="8" borderId="84" xfId="5" applyNumberFormat="1" applyFont="1" applyFill="1" applyBorder="1" applyAlignment="1">
      <alignment horizontal="right" vertical="center" wrapText="1"/>
    </xf>
    <xf numFmtId="0" fontId="29" fillId="0" borderId="85" xfId="0" applyFont="1" applyBorder="1" applyAlignment="1">
      <alignment horizontal="left"/>
    </xf>
    <xf numFmtId="44" fontId="30" fillId="2" borderId="84" xfId="4" applyNumberFormat="1" applyFont="1" applyFill="1" applyBorder="1" applyAlignment="1">
      <alignment horizontal="right"/>
    </xf>
    <xf numFmtId="44" fontId="41" fillId="0" borderId="84" xfId="2" applyFont="1" applyFill="1" applyBorder="1" applyAlignment="1" applyProtection="1">
      <alignment horizontal="right" vertical="center"/>
      <protection locked="0"/>
    </xf>
    <xf numFmtId="44" fontId="42" fillId="0" borderId="84" xfId="2" applyFont="1" applyFill="1" applyBorder="1" applyAlignment="1" applyProtection="1">
      <alignment horizontal="right" vertical="center"/>
      <protection locked="0"/>
    </xf>
    <xf numFmtId="0" fontId="29" fillId="0" borderId="85" xfId="0" applyFont="1" applyBorder="1"/>
    <xf numFmtId="44" fontId="42" fillId="0" borderId="86" xfId="2" applyFont="1" applyFill="1" applyBorder="1" applyAlignment="1" applyProtection="1">
      <alignment horizontal="right" vertical="center"/>
      <protection locked="0"/>
    </xf>
    <xf numFmtId="0" fontId="44" fillId="0" borderId="87" xfId="5" applyFont="1" applyBorder="1" applyAlignment="1">
      <alignment horizontal="right" vertical="center"/>
    </xf>
    <xf numFmtId="44" fontId="26" fillId="0" borderId="88" xfId="2" applyFont="1" applyFill="1" applyBorder="1" applyAlignment="1" applyProtection="1">
      <alignment horizontal="right" vertical="center"/>
      <protection locked="0"/>
    </xf>
    <xf numFmtId="44" fontId="25" fillId="0" borderId="89" xfId="2" applyFont="1" applyFill="1" applyBorder="1" applyAlignment="1" applyProtection="1">
      <alignment horizontal="right" vertical="center"/>
      <protection locked="0"/>
    </xf>
    <xf numFmtId="44" fontId="19" fillId="0" borderId="20" xfId="2" applyFont="1" applyFill="1" applyBorder="1" applyAlignment="1" applyProtection="1">
      <alignment horizontal="centerContinuous" vertical="center"/>
      <protection locked="0"/>
    </xf>
  </cellXfs>
  <cellStyles count="8">
    <cellStyle name="Comma" xfId="1" builtinId="3"/>
    <cellStyle name="Currency" xfId="2" builtinId="4"/>
    <cellStyle name="Currency 2 2" xfId="6" xr:uid="{51041033-4480-4D4B-A0EA-410F0EA7C2F4}"/>
    <cellStyle name="Normal" xfId="0" builtinId="0"/>
    <cellStyle name="Normal 2 2" xfId="4" xr:uid="{CB071CCA-6FC2-4E75-AFF9-07E1D941A3B1}"/>
    <cellStyle name="Normal_ROZPOCETUZEMSKYVZOR" xfId="5" xr:uid="{353E5499-8143-4F36-B3CD-0884471246BB}"/>
    <cellStyle name="Percent" xfId="3" builtinId="5"/>
    <cellStyle name="Percent 2" xfId="7" xr:uid="{CE463FB8-BE44-4DEF-B31A-9C98D6FC264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8467</xdr:colOff>
      <xdr:row>6</xdr:row>
      <xdr:rowOff>321733</xdr:rowOff>
    </xdr:from>
    <xdr:to>
      <xdr:col>11</xdr:col>
      <xdr:colOff>0</xdr:colOff>
      <xdr:row>8</xdr:row>
      <xdr:rowOff>42333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888DF32-D3C9-2647-227C-2BF35B499DE6}"/>
            </a:ext>
          </a:extLst>
        </xdr:cNvPr>
        <xdr:cNvSpPr/>
      </xdr:nvSpPr>
      <xdr:spPr>
        <a:xfrm>
          <a:off x="13064067" y="17187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8467</xdr:colOff>
      <xdr:row>14</xdr:row>
      <xdr:rowOff>194733</xdr:rowOff>
    </xdr:from>
    <xdr:to>
      <xdr:col>11</xdr:col>
      <xdr:colOff>0</xdr:colOff>
      <xdr:row>16</xdr:row>
      <xdr:rowOff>33867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D6254F7F-E4AF-4138-8F20-778A2DF5CD76}"/>
            </a:ext>
          </a:extLst>
        </xdr:cNvPr>
        <xdr:cNvSpPr/>
      </xdr:nvSpPr>
      <xdr:spPr>
        <a:xfrm>
          <a:off x="13064067" y="3505200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601133</xdr:colOff>
      <xdr:row>22</xdr:row>
      <xdr:rowOff>67733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8017E802-F3AF-4D10-A8B7-244F569D18CB}"/>
            </a:ext>
          </a:extLst>
        </xdr:cNvPr>
        <xdr:cNvSpPr/>
      </xdr:nvSpPr>
      <xdr:spPr>
        <a:xfrm>
          <a:off x="13055600" y="51477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24</xdr:row>
      <xdr:rowOff>211666</xdr:rowOff>
    </xdr:from>
    <xdr:to>
      <xdr:col>10</xdr:col>
      <xdr:colOff>601133</xdr:colOff>
      <xdr:row>26</xdr:row>
      <xdr:rowOff>33866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A6CD95BE-42F1-4E2C-BDA4-9963DC58108A}"/>
            </a:ext>
          </a:extLst>
        </xdr:cNvPr>
        <xdr:cNvSpPr/>
      </xdr:nvSpPr>
      <xdr:spPr>
        <a:xfrm>
          <a:off x="13055600" y="6426199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37</xdr:row>
      <xdr:rowOff>211665</xdr:rowOff>
    </xdr:from>
    <xdr:to>
      <xdr:col>10</xdr:col>
      <xdr:colOff>601133</xdr:colOff>
      <xdr:row>39</xdr:row>
      <xdr:rowOff>33866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9507740F-34EC-4D34-968C-86BFC4F53904}"/>
            </a:ext>
          </a:extLst>
        </xdr:cNvPr>
        <xdr:cNvSpPr/>
      </xdr:nvSpPr>
      <xdr:spPr>
        <a:xfrm>
          <a:off x="13055600" y="95165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48</xdr:row>
      <xdr:rowOff>194732</xdr:rowOff>
    </xdr:from>
    <xdr:to>
      <xdr:col>10</xdr:col>
      <xdr:colOff>601133</xdr:colOff>
      <xdr:row>50</xdr:row>
      <xdr:rowOff>33865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199BB3FD-D84C-4AB7-BC88-4992696A7B35}"/>
            </a:ext>
          </a:extLst>
        </xdr:cNvPr>
        <xdr:cNvSpPr/>
      </xdr:nvSpPr>
      <xdr:spPr>
        <a:xfrm>
          <a:off x="13055600" y="11997265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61</xdr:row>
      <xdr:rowOff>211665</xdr:rowOff>
    </xdr:from>
    <xdr:to>
      <xdr:col>10</xdr:col>
      <xdr:colOff>601133</xdr:colOff>
      <xdr:row>63</xdr:row>
      <xdr:rowOff>33866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0430BDC9-997E-4B94-8F0A-8364C2D472C1}"/>
            </a:ext>
          </a:extLst>
        </xdr:cNvPr>
        <xdr:cNvSpPr/>
      </xdr:nvSpPr>
      <xdr:spPr>
        <a:xfrm>
          <a:off x="13055600" y="149521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65</xdr:row>
      <xdr:rowOff>228600</xdr:rowOff>
    </xdr:from>
    <xdr:to>
      <xdr:col>10</xdr:col>
      <xdr:colOff>601133</xdr:colOff>
      <xdr:row>67</xdr:row>
      <xdr:rowOff>50800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A266AB8C-4D9E-4DF5-9CCB-E3CFE181B115}"/>
            </a:ext>
          </a:extLst>
        </xdr:cNvPr>
        <xdr:cNvSpPr/>
      </xdr:nvSpPr>
      <xdr:spPr>
        <a:xfrm>
          <a:off x="13055600" y="158665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69</xdr:row>
      <xdr:rowOff>220132</xdr:rowOff>
    </xdr:from>
    <xdr:to>
      <xdr:col>10</xdr:col>
      <xdr:colOff>601133</xdr:colOff>
      <xdr:row>71</xdr:row>
      <xdr:rowOff>42332</xdr:rowOff>
    </xdr:to>
    <xdr:sp macro="" textlink="">
      <xdr:nvSpPr>
        <xdr:cNvPr id="10" name="Arrow: Left 9">
          <a:extLst>
            <a:ext uri="{FF2B5EF4-FFF2-40B4-BE49-F238E27FC236}">
              <a16:creationId xmlns:a16="http://schemas.microsoft.com/office/drawing/2014/main" id="{B2F4DFBB-0635-41FD-AE6F-8B6DF9D26053}"/>
            </a:ext>
          </a:extLst>
        </xdr:cNvPr>
        <xdr:cNvSpPr/>
      </xdr:nvSpPr>
      <xdr:spPr>
        <a:xfrm>
          <a:off x="13055600" y="167555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72</xdr:row>
      <xdr:rowOff>203199</xdr:rowOff>
    </xdr:from>
    <xdr:to>
      <xdr:col>10</xdr:col>
      <xdr:colOff>601133</xdr:colOff>
      <xdr:row>74</xdr:row>
      <xdr:rowOff>42333</xdr:rowOff>
    </xdr:to>
    <xdr:sp macro="" textlink="">
      <xdr:nvSpPr>
        <xdr:cNvPr id="11" name="Arrow: Left 10">
          <a:extLst>
            <a:ext uri="{FF2B5EF4-FFF2-40B4-BE49-F238E27FC236}">
              <a16:creationId xmlns:a16="http://schemas.microsoft.com/office/drawing/2014/main" id="{8E12EFF0-2092-4BC4-AB52-932D2124BD31}"/>
            </a:ext>
          </a:extLst>
        </xdr:cNvPr>
        <xdr:cNvSpPr/>
      </xdr:nvSpPr>
      <xdr:spPr>
        <a:xfrm>
          <a:off x="13055600" y="17407466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77</xdr:row>
      <xdr:rowOff>220132</xdr:rowOff>
    </xdr:from>
    <xdr:to>
      <xdr:col>10</xdr:col>
      <xdr:colOff>601133</xdr:colOff>
      <xdr:row>79</xdr:row>
      <xdr:rowOff>42332</xdr:rowOff>
    </xdr:to>
    <xdr:sp macro="" textlink="">
      <xdr:nvSpPr>
        <xdr:cNvPr id="12" name="Arrow: Left 11">
          <a:extLst>
            <a:ext uri="{FF2B5EF4-FFF2-40B4-BE49-F238E27FC236}">
              <a16:creationId xmlns:a16="http://schemas.microsoft.com/office/drawing/2014/main" id="{26CFB104-B9BA-4A3F-9637-36FF5A560A8A}"/>
            </a:ext>
          </a:extLst>
        </xdr:cNvPr>
        <xdr:cNvSpPr/>
      </xdr:nvSpPr>
      <xdr:spPr>
        <a:xfrm>
          <a:off x="13055600" y="185843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a%20Kondratenko\Desktop\Personal\ISPCAN\RFP\RFP%202.0.%20+%20Annexes\ISPCAN-Congress-Budget-template.xlsx" TargetMode="External"/><Relationship Id="rId1" Type="http://schemas.openxmlformats.org/officeDocument/2006/relationships/externalLinkPath" Target="/Users/Anna%20Kondratenko/Desktop/Personal/ISPCAN/RFP/RFP%202.0.%20+%20Annexes/ISPCAN-Congress-Budge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a%20Kondratenko\Desktop\Personal\ISPCAN\ISPCAN_budget%20-%20FINAL_without%20membership.xlsx" TargetMode="External"/><Relationship Id="rId1" Type="http://schemas.openxmlformats.org/officeDocument/2006/relationships/externalLinkPath" Target="/Users/Anna%20Kondratenko/Desktop/Personal/ISPCAN/ISPCAN_budget%20-%20FINAL_without%20member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PCAN BUDGET US$"/>
      <sheetName val="Sheet2"/>
    </sheetNames>
    <sheetDataSet>
      <sheetData sheetId="0"/>
      <sheetData sheetId="1">
        <row r="2">
          <cell r="A2" t="str">
            <v>Hi-income host country</v>
          </cell>
        </row>
        <row r="3">
          <cell r="A3" t="str">
            <v>Low/middle - income host country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 data"/>
      <sheetName val="Income"/>
      <sheetName val="Costs"/>
      <sheetName val="Balance"/>
    </sheetNames>
    <sheetDataSet>
      <sheetData sheetId="0">
        <row r="30">
          <cell r="C30">
            <v>550</v>
          </cell>
        </row>
        <row r="33">
          <cell r="C33">
            <v>550</v>
          </cell>
        </row>
        <row r="35">
          <cell r="C35"/>
        </row>
        <row r="36">
          <cell r="C36">
            <v>250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56" zoomScale="90" zoomScaleNormal="90" workbookViewId="0">
      <selection activeCell="L66" sqref="L66"/>
    </sheetView>
  </sheetViews>
  <sheetFormatPr defaultRowHeight="14.4" x14ac:dyDescent="0.3"/>
  <cols>
    <col min="1" max="1" width="4" customWidth="1"/>
    <col min="2" max="2" width="36.88671875" customWidth="1"/>
    <col min="3" max="3" width="17.88671875" customWidth="1"/>
    <col min="4" max="4" width="18.21875" customWidth="1"/>
    <col min="5" max="5" width="16.5546875" customWidth="1"/>
    <col min="6" max="6" width="20.109375" customWidth="1"/>
    <col min="7" max="7" width="22.109375" customWidth="1"/>
    <col min="8" max="8" width="4.44140625" customWidth="1"/>
    <col min="9" max="9" width="3.5546875" customWidth="1"/>
  </cols>
  <sheetData>
    <row r="1" spans="1:8" x14ac:dyDescent="0.3">
      <c r="A1" s="3"/>
      <c r="B1" s="3"/>
      <c r="C1" s="3"/>
      <c r="D1" s="3"/>
      <c r="E1" s="3"/>
      <c r="F1" s="3"/>
      <c r="G1" s="3"/>
      <c r="H1" s="3"/>
    </row>
    <row r="2" spans="1:8" ht="25.8" x14ac:dyDescent="0.5">
      <c r="A2" s="3"/>
      <c r="B2" s="15" t="s">
        <v>42</v>
      </c>
      <c r="C2" s="3"/>
      <c r="D2" s="3"/>
      <c r="E2" s="3"/>
      <c r="F2" s="3"/>
      <c r="G2" s="3"/>
      <c r="H2" s="3"/>
    </row>
    <row r="3" spans="1:8" ht="15" thickBot="1" x14ac:dyDescent="0.35">
      <c r="A3" s="3"/>
      <c r="B3" s="3"/>
      <c r="C3" s="3"/>
      <c r="D3" s="3"/>
      <c r="E3" s="3"/>
      <c r="F3" s="3"/>
      <c r="G3" s="3"/>
      <c r="H3" s="3"/>
    </row>
    <row r="4" spans="1:8" ht="23.4" x14ac:dyDescent="0.45">
      <c r="A4" s="3"/>
      <c r="B4" s="83" t="s">
        <v>16</v>
      </c>
      <c r="C4" s="84"/>
      <c r="D4" s="84"/>
      <c r="E4" s="84"/>
      <c r="F4" s="84"/>
      <c r="G4" s="85"/>
      <c r="H4" s="3"/>
    </row>
    <row r="5" spans="1:8" ht="15.6" x14ac:dyDescent="0.3">
      <c r="A5" s="3"/>
      <c r="B5" s="86" t="s">
        <v>17</v>
      </c>
      <c r="C5" s="196"/>
      <c r="D5" s="196"/>
      <c r="E5" s="196"/>
      <c r="F5" s="16"/>
      <c r="G5" s="87"/>
      <c r="H5" s="3"/>
    </row>
    <row r="6" spans="1:8" ht="15.6" x14ac:dyDescent="0.3">
      <c r="A6" s="3"/>
      <c r="B6" s="88" t="s">
        <v>18</v>
      </c>
      <c r="C6" s="197"/>
      <c r="D6" s="197"/>
      <c r="E6" s="197"/>
      <c r="F6" s="16"/>
      <c r="G6" s="87"/>
      <c r="H6" s="3"/>
    </row>
    <row r="7" spans="1:8" ht="15.6" x14ac:dyDescent="0.3">
      <c r="A7" s="3"/>
      <c r="B7" s="89"/>
      <c r="C7" s="90"/>
      <c r="D7" s="90"/>
      <c r="E7" s="90"/>
      <c r="F7" s="90"/>
      <c r="G7" s="91"/>
      <c r="H7" s="3"/>
    </row>
    <row r="8" spans="1:8" ht="16.2" thickBot="1" x14ac:dyDescent="0.35">
      <c r="A8" s="3"/>
      <c r="B8" s="89"/>
      <c r="C8" s="92"/>
      <c r="D8" s="90"/>
      <c r="E8" s="90"/>
      <c r="F8" s="90"/>
      <c r="G8" s="91"/>
      <c r="H8" s="3"/>
    </row>
    <row r="9" spans="1:8" ht="16.2" thickBot="1" x14ac:dyDescent="0.35">
      <c r="A9" s="3"/>
      <c r="B9" s="86" t="s">
        <v>41</v>
      </c>
      <c r="C9" s="102">
        <v>650</v>
      </c>
      <c r="D9" s="90"/>
      <c r="E9" s="90"/>
      <c r="F9" s="90"/>
      <c r="G9" s="91"/>
      <c r="H9" s="3"/>
    </row>
    <row r="10" spans="1:8" ht="15.6" x14ac:dyDescent="0.3">
      <c r="A10" s="1"/>
      <c r="B10" s="86"/>
      <c r="C10" s="90"/>
      <c r="D10" s="90"/>
      <c r="E10" s="90"/>
      <c r="F10" s="90"/>
      <c r="G10" s="91"/>
      <c r="H10" s="3"/>
    </row>
    <row r="11" spans="1:8" ht="15.6" x14ac:dyDescent="0.3">
      <c r="A11" s="1"/>
      <c r="B11" s="86" t="s">
        <v>45</v>
      </c>
      <c r="C11" s="103"/>
      <c r="D11" s="90"/>
      <c r="E11" s="90"/>
      <c r="F11" s="90"/>
      <c r="G11" s="91"/>
      <c r="H11" s="3"/>
    </row>
    <row r="12" spans="1:8" ht="15.6" x14ac:dyDescent="0.3">
      <c r="A12" s="1"/>
      <c r="B12" s="93"/>
      <c r="C12" s="90"/>
      <c r="D12" s="90"/>
      <c r="E12" s="90"/>
      <c r="F12" s="90"/>
      <c r="G12" s="91"/>
      <c r="H12" s="3"/>
    </row>
    <row r="13" spans="1:8" ht="15.6" x14ac:dyDescent="0.3">
      <c r="A13" s="1"/>
      <c r="B13" s="94" t="s">
        <v>30</v>
      </c>
      <c r="C13" s="90"/>
      <c r="D13" s="90"/>
      <c r="E13" s="90"/>
      <c r="F13" s="90"/>
      <c r="G13" s="91"/>
      <c r="H13" s="3"/>
    </row>
    <row r="14" spans="1:8" ht="19.2" customHeight="1" x14ac:dyDescent="0.3">
      <c r="A14" s="1"/>
      <c r="B14" s="95" t="s">
        <v>21</v>
      </c>
      <c r="C14" s="90"/>
      <c r="D14" s="90"/>
      <c r="E14" s="90"/>
      <c r="F14" s="90"/>
      <c r="G14" s="91"/>
      <c r="H14" s="3"/>
    </row>
    <row r="15" spans="1:8" ht="19.2" customHeight="1" x14ac:dyDescent="0.3">
      <c r="A15" s="1"/>
      <c r="B15" s="96" t="s">
        <v>22</v>
      </c>
      <c r="C15" s="18">
        <f>$C$9*D15</f>
        <v>234</v>
      </c>
      <c r="D15" s="20">
        <v>0.36</v>
      </c>
      <c r="E15" s="90"/>
      <c r="F15" s="90"/>
      <c r="G15" s="91"/>
      <c r="H15" s="3"/>
    </row>
    <row r="16" spans="1:8" ht="19.2" customHeight="1" x14ac:dyDescent="0.3">
      <c r="A16" s="1"/>
      <c r="B16" s="96" t="s">
        <v>4</v>
      </c>
      <c r="C16" s="18">
        <f>$C$9*D16</f>
        <v>370.49999999999994</v>
      </c>
      <c r="D16" s="20">
        <v>0.56999999999999995</v>
      </c>
      <c r="E16" s="90"/>
      <c r="F16" s="90"/>
      <c r="G16" s="91"/>
      <c r="H16" s="3"/>
    </row>
    <row r="17" spans="1:8" ht="19.2" customHeight="1" x14ac:dyDescent="0.3">
      <c r="A17" s="1"/>
      <c r="B17" s="199" t="s">
        <v>44</v>
      </c>
      <c r="C17" s="200"/>
      <c r="D17" s="200"/>
      <c r="E17" s="90"/>
      <c r="F17" s="90"/>
      <c r="G17" s="91"/>
      <c r="H17" s="3"/>
    </row>
    <row r="18" spans="1:8" ht="19.2" customHeight="1" x14ac:dyDescent="0.3">
      <c r="A18" s="1"/>
      <c r="B18" s="96" t="s">
        <v>3</v>
      </c>
      <c r="C18" s="18">
        <f>$C$9*D18</f>
        <v>6.5</v>
      </c>
      <c r="D18" s="20">
        <v>0.01</v>
      </c>
      <c r="E18" s="90"/>
      <c r="F18" s="90"/>
      <c r="G18" s="91"/>
      <c r="H18" s="3"/>
    </row>
    <row r="19" spans="1:8" ht="19.2" customHeight="1" x14ac:dyDescent="0.3">
      <c r="A19" s="1"/>
      <c r="B19" s="96" t="s">
        <v>4</v>
      </c>
      <c r="C19" s="18">
        <f>$C$9*D19</f>
        <v>19.5</v>
      </c>
      <c r="D19" s="20">
        <v>0.03</v>
      </c>
      <c r="E19" s="90"/>
      <c r="F19" s="90"/>
      <c r="G19" s="91"/>
      <c r="H19" s="3"/>
    </row>
    <row r="20" spans="1:8" ht="19.2" customHeight="1" x14ac:dyDescent="0.3">
      <c r="A20" s="1"/>
      <c r="B20" s="95" t="s">
        <v>43</v>
      </c>
      <c r="C20" s="90"/>
      <c r="D20" s="90"/>
      <c r="E20" s="90"/>
      <c r="F20" s="90"/>
      <c r="G20" s="91"/>
      <c r="H20" s="3"/>
    </row>
    <row r="21" spans="1:8" ht="19.2" customHeight="1" x14ac:dyDescent="0.3">
      <c r="A21" s="1"/>
      <c r="B21" s="96" t="s">
        <v>7</v>
      </c>
      <c r="C21" s="18">
        <f>$C$9*D21</f>
        <v>19.5</v>
      </c>
      <c r="D21" s="20">
        <v>0.03</v>
      </c>
      <c r="E21" s="90"/>
      <c r="F21" s="90"/>
      <c r="G21" s="91"/>
      <c r="H21" s="3"/>
    </row>
    <row r="22" spans="1:8" ht="19.2" customHeight="1" x14ac:dyDescent="0.3">
      <c r="A22" s="1"/>
      <c r="B22" s="95" t="s">
        <v>23</v>
      </c>
      <c r="C22" s="90"/>
      <c r="D22" s="90"/>
      <c r="E22" s="90"/>
      <c r="F22" s="90"/>
      <c r="G22" s="91"/>
      <c r="H22" s="3"/>
    </row>
    <row r="23" spans="1:8" ht="19.2" customHeight="1" x14ac:dyDescent="0.3">
      <c r="A23" s="1"/>
      <c r="B23" s="96" t="s">
        <v>8</v>
      </c>
      <c r="C23" s="18">
        <f>$C$9*D23</f>
        <v>162.5</v>
      </c>
      <c r="D23" s="20">
        <v>0.25</v>
      </c>
      <c r="E23" s="90"/>
      <c r="F23" s="90"/>
      <c r="G23" s="91"/>
      <c r="H23" s="3"/>
    </row>
    <row r="24" spans="1:8" ht="19.2" customHeight="1" x14ac:dyDescent="0.3">
      <c r="A24" s="1"/>
      <c r="B24" s="96" t="s">
        <v>9</v>
      </c>
      <c r="C24" s="19"/>
      <c r="D24" s="17"/>
      <c r="E24" s="90"/>
      <c r="F24" s="90"/>
      <c r="G24" s="91"/>
      <c r="H24" s="3"/>
    </row>
    <row r="25" spans="1:8" ht="19.2" customHeight="1" x14ac:dyDescent="0.3">
      <c r="A25" s="1"/>
      <c r="B25" s="95" t="s">
        <v>24</v>
      </c>
      <c r="C25" s="90"/>
      <c r="D25" s="90"/>
      <c r="E25" s="90"/>
      <c r="F25" s="90"/>
      <c r="G25" s="91"/>
      <c r="H25" s="3"/>
    </row>
    <row r="26" spans="1:8" ht="19.2" customHeight="1" x14ac:dyDescent="0.3">
      <c r="A26" s="1"/>
      <c r="B26" s="96" t="s">
        <v>25</v>
      </c>
      <c r="C26" s="18">
        <v>15</v>
      </c>
      <c r="D26" s="90"/>
      <c r="E26" s="90"/>
      <c r="F26" s="90"/>
      <c r="G26" s="91"/>
      <c r="H26" s="3"/>
    </row>
    <row r="27" spans="1:8" ht="19.2" customHeight="1" x14ac:dyDescent="0.3">
      <c r="A27" s="1"/>
      <c r="B27" s="96" t="s">
        <v>26</v>
      </c>
      <c r="C27" s="18">
        <v>15</v>
      </c>
      <c r="D27" s="90"/>
      <c r="E27" s="90"/>
      <c r="F27" s="90"/>
      <c r="G27" s="91"/>
      <c r="H27" s="3"/>
    </row>
    <row r="28" spans="1:8" ht="19.2" customHeight="1" x14ac:dyDescent="0.3">
      <c r="A28" s="1"/>
      <c r="B28" s="96" t="s">
        <v>27</v>
      </c>
      <c r="C28" s="18">
        <v>6</v>
      </c>
      <c r="D28" s="90"/>
      <c r="E28" s="90"/>
      <c r="F28" s="90"/>
      <c r="G28" s="91"/>
      <c r="H28" s="3"/>
    </row>
    <row r="29" spans="1:8" ht="19.2" customHeight="1" x14ac:dyDescent="0.3">
      <c r="A29" s="1"/>
      <c r="B29" s="96" t="s">
        <v>28</v>
      </c>
      <c r="C29" s="18">
        <v>30</v>
      </c>
      <c r="D29" s="90"/>
      <c r="E29" s="90"/>
      <c r="F29" s="90"/>
      <c r="G29" s="91"/>
      <c r="H29" s="3"/>
    </row>
    <row r="30" spans="1:8" ht="19.2" customHeight="1" x14ac:dyDescent="0.3">
      <c r="A30" s="1"/>
      <c r="B30" s="95" t="s">
        <v>29</v>
      </c>
      <c r="C30" s="90"/>
      <c r="D30" s="90"/>
      <c r="E30" s="90"/>
      <c r="F30" s="90"/>
      <c r="G30" s="91"/>
      <c r="H30" s="3"/>
    </row>
    <row r="31" spans="1:8" ht="19.2" customHeight="1" thickBot="1" x14ac:dyDescent="0.35">
      <c r="A31" s="1"/>
      <c r="B31" s="97" t="s">
        <v>34</v>
      </c>
      <c r="C31" s="98">
        <v>260</v>
      </c>
      <c r="D31" s="99">
        <v>0.4</v>
      </c>
      <c r="E31" s="100"/>
      <c r="F31" s="100"/>
      <c r="G31" s="101"/>
      <c r="H31" s="3"/>
    </row>
    <row r="32" spans="1:8" ht="15" thickBot="1" x14ac:dyDescent="0.35">
      <c r="A32" s="1"/>
      <c r="B32" s="1"/>
      <c r="C32" s="1"/>
      <c r="D32" s="1"/>
      <c r="E32" s="4"/>
      <c r="F32" s="5"/>
      <c r="G32" s="5"/>
      <c r="H32" s="3"/>
    </row>
    <row r="33" spans="1:8" ht="24" thickBot="1" x14ac:dyDescent="0.35">
      <c r="A33" s="1"/>
      <c r="B33" s="55" t="s">
        <v>0</v>
      </c>
      <c r="C33" s="198"/>
      <c r="D33" s="198"/>
      <c r="E33" s="198"/>
      <c r="F33" s="56"/>
      <c r="G33" s="57"/>
      <c r="H33" s="3"/>
    </row>
    <row r="34" spans="1:8" ht="16.8" thickTop="1" thickBot="1" x14ac:dyDescent="0.35">
      <c r="A34" s="1"/>
      <c r="B34" s="58"/>
      <c r="C34" s="10"/>
      <c r="D34" s="9"/>
      <c r="E34" s="8"/>
      <c r="F34" s="6" t="s">
        <v>1</v>
      </c>
      <c r="G34" s="59">
        <v>0</v>
      </c>
      <c r="H34" s="3"/>
    </row>
    <row r="35" spans="1:8" ht="21" customHeight="1" thickTop="1" x14ac:dyDescent="0.3">
      <c r="A35" s="2"/>
      <c r="B35" s="108" t="s">
        <v>20</v>
      </c>
      <c r="C35" s="111"/>
      <c r="D35" s="113"/>
      <c r="E35" s="112"/>
      <c r="F35" s="28" t="e">
        <f>SUM(F38:F39,F41:F42,F44:F44,F46:F47,F50)+F49</f>
        <v>#VALUE!</v>
      </c>
      <c r="G35" s="60" t="e">
        <f>SUM(G38:G39,G41:G42,G44:G44,G46:G47,G50)+G49</f>
        <v>#VALUE!</v>
      </c>
      <c r="H35" s="3"/>
    </row>
    <row r="36" spans="1:8" ht="28.8" x14ac:dyDescent="0.3">
      <c r="A36" s="2"/>
      <c r="B36" s="61"/>
      <c r="C36" s="23" t="s">
        <v>37</v>
      </c>
      <c r="D36" s="23" t="s">
        <v>38</v>
      </c>
      <c r="E36" s="24" t="s">
        <v>19</v>
      </c>
      <c r="F36" s="25" t="s">
        <v>39</v>
      </c>
      <c r="G36" s="62" t="s">
        <v>40</v>
      </c>
      <c r="H36" s="3"/>
    </row>
    <row r="37" spans="1:8" ht="21.6" customHeight="1" x14ac:dyDescent="0.3">
      <c r="A37" s="2"/>
      <c r="B37" s="63" t="s">
        <v>2</v>
      </c>
      <c r="C37" s="33"/>
      <c r="D37" s="33"/>
      <c r="E37" s="33"/>
      <c r="F37" s="33"/>
      <c r="G37" s="64"/>
      <c r="H37" s="3"/>
    </row>
    <row r="38" spans="1:8" ht="21.6" customHeight="1" x14ac:dyDescent="0.3">
      <c r="A38" s="2"/>
      <c r="B38" s="65" t="s">
        <v>3</v>
      </c>
      <c r="C38" s="12">
        <f>D38/(1+$G$34)</f>
        <v>500</v>
      </c>
      <c r="D38" s="11">
        <v>500</v>
      </c>
      <c r="E38" s="32">
        <f>C15</f>
        <v>234</v>
      </c>
      <c r="F38" s="21">
        <f>G38/(1+$G$34)</f>
        <v>117000</v>
      </c>
      <c r="G38" s="66">
        <f>D38*E38</f>
        <v>117000</v>
      </c>
      <c r="H38" s="3"/>
    </row>
    <row r="39" spans="1:8" ht="21.6" customHeight="1" x14ac:dyDescent="0.3">
      <c r="A39" s="2"/>
      <c r="B39" s="67" t="s">
        <v>4</v>
      </c>
      <c r="C39" s="34">
        <f t="shared" ref="C39" si="0">D39/(1+$G$34)</f>
        <v>600</v>
      </c>
      <c r="D39" s="35">
        <v>600</v>
      </c>
      <c r="E39" s="32">
        <f>C16</f>
        <v>370.49999999999994</v>
      </c>
      <c r="F39" s="22">
        <f t="shared" ref="F39" si="1">G39/(1+$G$34)</f>
        <v>222299.99999999997</v>
      </c>
      <c r="G39" s="68">
        <f t="shared" ref="G39:G42" si="2">D39*E39</f>
        <v>222299.99999999997</v>
      </c>
      <c r="H39" s="3"/>
    </row>
    <row r="40" spans="1:8" ht="21.6" customHeight="1" x14ac:dyDescent="0.3">
      <c r="A40" s="2"/>
      <c r="B40" s="190" t="s">
        <v>5</v>
      </c>
      <c r="C40" s="191"/>
      <c r="D40" s="191"/>
      <c r="E40" s="191"/>
      <c r="F40" s="191"/>
      <c r="G40" s="192"/>
      <c r="H40" s="3"/>
    </row>
    <row r="41" spans="1:8" ht="21.6" customHeight="1" x14ac:dyDescent="0.3">
      <c r="A41" s="2"/>
      <c r="B41" s="65" t="s">
        <v>3</v>
      </c>
      <c r="C41" s="12">
        <f t="shared" ref="C41:C42" si="3">D41/(1+$G$34)</f>
        <v>550</v>
      </c>
      <c r="D41" s="11">
        <f>'[2]Input data'!C30</f>
        <v>550</v>
      </c>
      <c r="E41" s="32">
        <f>C18</f>
        <v>6.5</v>
      </c>
      <c r="F41" s="21">
        <f t="shared" ref="F41:F42" si="4">G41/(1+$G$34)</f>
        <v>3575</v>
      </c>
      <c r="G41" s="66">
        <f t="shared" si="2"/>
        <v>3575</v>
      </c>
      <c r="H41" s="3"/>
    </row>
    <row r="42" spans="1:8" ht="21.6" customHeight="1" x14ac:dyDescent="0.3">
      <c r="A42" s="2"/>
      <c r="B42" s="67" t="s">
        <v>4</v>
      </c>
      <c r="C42" s="37">
        <f t="shared" si="3"/>
        <v>700</v>
      </c>
      <c r="D42" s="38">
        <v>700</v>
      </c>
      <c r="E42" s="32">
        <f>C19</f>
        <v>19.5</v>
      </c>
      <c r="F42" s="22">
        <f t="shared" si="4"/>
        <v>13650</v>
      </c>
      <c r="G42" s="68">
        <f t="shared" si="2"/>
        <v>13650</v>
      </c>
      <c r="H42" s="3"/>
    </row>
    <row r="43" spans="1:8" ht="21.6" customHeight="1" x14ac:dyDescent="0.3">
      <c r="A43" s="2"/>
      <c r="B43" s="190" t="s">
        <v>6</v>
      </c>
      <c r="C43" s="191"/>
      <c r="D43" s="191"/>
      <c r="E43" s="191"/>
      <c r="F43" s="191"/>
      <c r="G43" s="192"/>
      <c r="H43" s="3"/>
    </row>
    <row r="44" spans="1:8" ht="21.6" customHeight="1" x14ac:dyDescent="0.3">
      <c r="A44" s="2"/>
      <c r="B44" s="69" t="s">
        <v>7</v>
      </c>
      <c r="C44" s="37">
        <f t="shared" ref="C44" si="5">D44/(1+$G$34)</f>
        <v>550</v>
      </c>
      <c r="D44" s="38">
        <f>'[2]Input data'!C33</f>
        <v>550</v>
      </c>
      <c r="E44" s="32">
        <f>C21</f>
        <v>19.5</v>
      </c>
      <c r="F44" s="22">
        <f t="shared" ref="F44" si="6">G44/(1+$G$34)</f>
        <v>10725</v>
      </c>
      <c r="G44" s="68">
        <f t="shared" ref="G44" si="7">D44*E44</f>
        <v>10725</v>
      </c>
      <c r="H44" s="3"/>
    </row>
    <row r="45" spans="1:8" ht="21.6" customHeight="1" x14ac:dyDescent="0.3">
      <c r="A45" s="2"/>
      <c r="B45" s="190" t="s">
        <v>35</v>
      </c>
      <c r="C45" s="191"/>
      <c r="D45" s="191"/>
      <c r="E45" s="191"/>
      <c r="F45" s="191"/>
      <c r="G45" s="192"/>
      <c r="H45" s="3"/>
    </row>
    <row r="46" spans="1:8" ht="21.6" customHeight="1" x14ac:dyDescent="0.3">
      <c r="A46" s="2"/>
      <c r="B46" s="65" t="s">
        <v>8</v>
      </c>
      <c r="C46" s="13">
        <f t="shared" ref="C46:C47" si="8">D46/(1+$G$34)</f>
        <v>0</v>
      </c>
      <c r="D46" s="14">
        <f>'[2]Input data'!C35</f>
        <v>0</v>
      </c>
      <c r="E46" s="32">
        <f>C23</f>
        <v>162.5</v>
      </c>
      <c r="F46" s="21">
        <f>G46/(1+$G$34)</f>
        <v>0</v>
      </c>
      <c r="G46" s="66">
        <f t="shared" ref="G46:G47" si="9">D46*E46</f>
        <v>0</v>
      </c>
      <c r="H46" s="3"/>
    </row>
    <row r="47" spans="1:8" ht="21.6" customHeight="1" x14ac:dyDescent="0.3">
      <c r="A47" s="2"/>
      <c r="B47" s="67" t="s">
        <v>9</v>
      </c>
      <c r="C47" s="37">
        <f t="shared" si="8"/>
        <v>250</v>
      </c>
      <c r="D47" s="38">
        <f>'[2]Input data'!C36</f>
        <v>250</v>
      </c>
      <c r="E47" s="32">
        <f>C24</f>
        <v>0</v>
      </c>
      <c r="F47" s="22">
        <f t="shared" ref="F47" si="10">G47/(1+$G$34)</f>
        <v>0</v>
      </c>
      <c r="G47" s="68">
        <f t="shared" si="9"/>
        <v>0</v>
      </c>
      <c r="H47" s="3"/>
    </row>
    <row r="48" spans="1:8" ht="21.6" customHeight="1" x14ac:dyDescent="0.3">
      <c r="A48" s="2"/>
      <c r="B48" s="190" t="s">
        <v>10</v>
      </c>
      <c r="C48" s="191"/>
      <c r="D48" s="191"/>
      <c r="E48" s="191"/>
      <c r="F48" s="191"/>
      <c r="G48" s="192"/>
      <c r="H48" s="3"/>
    </row>
    <row r="49" spans="1:13" ht="21.6" customHeight="1" x14ac:dyDescent="0.3">
      <c r="A49" s="2"/>
      <c r="B49" s="70" t="s">
        <v>11</v>
      </c>
      <c r="C49" s="45" t="e">
        <f>D49/(1+$G$34)</f>
        <v>#VALUE!</v>
      </c>
      <c r="D49" s="48" t="s">
        <v>51</v>
      </c>
      <c r="E49" s="40"/>
      <c r="F49" s="26" t="e">
        <f t="shared" ref="F49:F50" si="11">G49/(1+$G$34)</f>
        <v>#VALUE!</v>
      </c>
      <c r="G49" s="66" t="e">
        <f t="shared" ref="G49:G50" si="12">D49*E49</f>
        <v>#VALUE!</v>
      </c>
      <c r="H49" s="3"/>
    </row>
    <row r="50" spans="1:13" ht="21.6" customHeight="1" x14ac:dyDescent="0.3">
      <c r="A50" s="2"/>
      <c r="B50" s="71" t="s">
        <v>34</v>
      </c>
      <c r="C50" s="41">
        <f t="shared" ref="C50" si="13">D50/(1+$G$34)</f>
        <v>50</v>
      </c>
      <c r="D50" s="42">
        <v>50</v>
      </c>
      <c r="E50" s="43">
        <f>C31</f>
        <v>260</v>
      </c>
      <c r="F50" s="44">
        <f t="shared" si="11"/>
        <v>13000</v>
      </c>
      <c r="G50" s="68">
        <f t="shared" si="12"/>
        <v>13000</v>
      </c>
      <c r="H50" s="3"/>
    </row>
    <row r="51" spans="1:13" ht="21.6" customHeight="1" x14ac:dyDescent="0.3">
      <c r="A51" s="2"/>
      <c r="B51" s="190" t="s">
        <v>12</v>
      </c>
      <c r="C51" s="191"/>
      <c r="D51" s="191"/>
      <c r="E51" s="191"/>
      <c r="F51" s="191"/>
      <c r="G51" s="192"/>
      <c r="H51" s="3"/>
    </row>
    <row r="52" spans="1:13" ht="21.6" customHeight="1" x14ac:dyDescent="0.3">
      <c r="A52" s="2"/>
      <c r="B52" s="72" t="s">
        <v>31</v>
      </c>
      <c r="C52" s="45">
        <f>D52/(1+$G$34)</f>
        <v>1000</v>
      </c>
      <c r="D52" s="14">
        <v>1000</v>
      </c>
      <c r="E52" s="32">
        <v>1</v>
      </c>
      <c r="F52" s="21">
        <f t="shared" ref="F52:F54" si="14">G52/(1+$G$34)</f>
        <v>1000</v>
      </c>
      <c r="G52" s="66">
        <f t="shared" ref="G52:G54" si="15">D52*E52</f>
        <v>1000</v>
      </c>
      <c r="H52" s="3"/>
      <c r="M52" s="29"/>
    </row>
    <row r="53" spans="1:13" ht="21.6" customHeight="1" x14ac:dyDescent="0.3">
      <c r="A53" s="2"/>
      <c r="B53" s="73" t="s">
        <v>32</v>
      </c>
      <c r="C53" s="45">
        <f t="shared" ref="C53:C54" si="16">D53/(1+$G$34)</f>
        <v>1500</v>
      </c>
      <c r="D53" s="14">
        <v>1500</v>
      </c>
      <c r="E53" s="7">
        <v>1</v>
      </c>
      <c r="F53" s="21">
        <f t="shared" si="14"/>
        <v>1500</v>
      </c>
      <c r="G53" s="66">
        <f t="shared" si="15"/>
        <v>1500</v>
      </c>
      <c r="H53" s="3"/>
    </row>
    <row r="54" spans="1:13" ht="21.6" customHeight="1" x14ac:dyDescent="0.3">
      <c r="A54" s="2"/>
      <c r="B54" s="74" t="s">
        <v>33</v>
      </c>
      <c r="C54" s="45">
        <f t="shared" si="16"/>
        <v>2000</v>
      </c>
      <c r="D54" s="38">
        <v>2000</v>
      </c>
      <c r="E54" s="36">
        <v>1</v>
      </c>
      <c r="F54" s="22">
        <f t="shared" si="14"/>
        <v>2000</v>
      </c>
      <c r="G54" s="68">
        <f t="shared" si="15"/>
        <v>2000</v>
      </c>
      <c r="H54" s="3"/>
    </row>
    <row r="55" spans="1:13" ht="21.6" customHeight="1" x14ac:dyDescent="0.3">
      <c r="A55" s="2"/>
      <c r="B55" s="190" t="s">
        <v>36</v>
      </c>
      <c r="C55" s="191"/>
      <c r="D55" s="191"/>
      <c r="E55" s="191"/>
      <c r="F55" s="191"/>
      <c r="G55" s="192"/>
      <c r="H55" s="3"/>
    </row>
    <row r="56" spans="1:13" ht="31.8" customHeight="1" x14ac:dyDescent="0.3">
      <c r="A56" s="2"/>
      <c r="B56" s="75" t="s">
        <v>13</v>
      </c>
      <c r="C56" s="45" t="e">
        <f t="shared" ref="C56" si="17">D56/(1+$G$34)</f>
        <v>#VALUE!</v>
      </c>
      <c r="D56" s="48" t="s">
        <v>51</v>
      </c>
      <c r="E56" s="46">
        <v>1</v>
      </c>
      <c r="F56" s="21" t="e">
        <f t="shared" ref="F56:F57" si="18">G56/(1+$G$34)</f>
        <v>#VALUE!</v>
      </c>
      <c r="G56" s="66" t="e">
        <f t="shared" ref="G56:G57" si="19">D56*E56</f>
        <v>#VALUE!</v>
      </c>
      <c r="H56" s="3"/>
    </row>
    <row r="57" spans="1:13" ht="31.2" customHeight="1" x14ac:dyDescent="0.3">
      <c r="A57" s="2"/>
      <c r="B57" s="76" t="s">
        <v>14</v>
      </c>
      <c r="C57" s="45" t="e">
        <f>D57/(1+$G$34)</f>
        <v>#VALUE!</v>
      </c>
      <c r="D57" s="48" t="s">
        <v>51</v>
      </c>
      <c r="E57" s="47">
        <v>1</v>
      </c>
      <c r="F57" s="22" t="e">
        <f t="shared" si="18"/>
        <v>#VALUE!</v>
      </c>
      <c r="G57" s="68" t="e">
        <f t="shared" si="19"/>
        <v>#VALUE!</v>
      </c>
      <c r="H57" s="3"/>
    </row>
    <row r="58" spans="1:13" ht="21.6" customHeight="1" x14ac:dyDescent="0.3">
      <c r="A58" s="2"/>
      <c r="B58" s="190" t="s">
        <v>15</v>
      </c>
      <c r="C58" s="191"/>
      <c r="D58" s="191"/>
      <c r="E58" s="191"/>
      <c r="F58" s="191"/>
      <c r="G58" s="192"/>
      <c r="H58" s="3"/>
    </row>
    <row r="59" spans="1:13" ht="30" customHeight="1" thickBot="1" x14ac:dyDescent="0.35">
      <c r="A59" s="2"/>
      <c r="B59" s="77" t="s">
        <v>14</v>
      </c>
      <c r="C59" s="45" t="e">
        <f>D59/(1+$G$34)</f>
        <v>#VALUE!</v>
      </c>
      <c r="D59" s="48" t="s">
        <v>51</v>
      </c>
      <c r="E59" s="32">
        <v>1</v>
      </c>
      <c r="F59" s="21" t="e">
        <f>G59/(1+$G$34)</f>
        <v>#VALUE!</v>
      </c>
      <c r="G59" s="66" t="e">
        <f t="shared" ref="G59" si="20">D59*E59</f>
        <v>#VALUE!</v>
      </c>
      <c r="H59" s="3"/>
    </row>
    <row r="60" spans="1:13" ht="21.6" customHeight="1" thickTop="1" x14ac:dyDescent="0.3">
      <c r="A60" s="2"/>
      <c r="B60" s="108" t="s">
        <v>46</v>
      </c>
      <c r="C60" s="109"/>
      <c r="D60" s="109"/>
      <c r="E60" s="110"/>
      <c r="F60" s="28" t="e">
        <f>SUM(F62:F63)</f>
        <v>#VALUE!</v>
      </c>
      <c r="G60" s="28" t="e">
        <f>SUM(G62:G63)</f>
        <v>#VALUE!</v>
      </c>
      <c r="H60" s="3"/>
    </row>
    <row r="61" spans="1:13" ht="27.6" customHeight="1" x14ac:dyDescent="0.3">
      <c r="A61" s="2"/>
      <c r="B61" s="78"/>
      <c r="C61" s="49"/>
      <c r="D61" s="49"/>
      <c r="E61" s="50"/>
      <c r="F61" s="51" t="s">
        <v>39</v>
      </c>
      <c r="G61" s="79" t="s">
        <v>47</v>
      </c>
      <c r="H61" s="3"/>
    </row>
    <row r="62" spans="1:13" ht="21.6" customHeight="1" x14ac:dyDescent="0.3">
      <c r="A62" s="2"/>
      <c r="B62" s="80" t="s">
        <v>48</v>
      </c>
      <c r="C62" s="45" t="e">
        <f t="shared" ref="C62:C63" si="21">D62/(1+$G$34)</f>
        <v>#VALUE!</v>
      </c>
      <c r="D62" s="52" t="s">
        <v>51</v>
      </c>
      <c r="E62" s="27">
        <v>1</v>
      </c>
      <c r="F62" s="30" t="e">
        <f>C62*E62</f>
        <v>#VALUE!</v>
      </c>
      <c r="G62" s="81" t="e">
        <f t="shared" ref="G62" si="22">D62*E62</f>
        <v>#VALUE!</v>
      </c>
      <c r="H62" s="3"/>
    </row>
    <row r="63" spans="1:13" ht="24" customHeight="1" x14ac:dyDescent="0.3">
      <c r="A63" s="3"/>
      <c r="B63" s="80" t="s">
        <v>49</v>
      </c>
      <c r="C63" s="45" t="e">
        <f t="shared" si="21"/>
        <v>#VALUE!</v>
      </c>
      <c r="D63" s="52" t="s">
        <v>51</v>
      </c>
      <c r="E63" s="27">
        <v>1</v>
      </c>
      <c r="F63" s="30" t="e">
        <f>C63*E63</f>
        <v>#VALUE!</v>
      </c>
      <c r="G63" s="81" t="e">
        <f t="shared" ref="G63" si="23">D63*E63</f>
        <v>#VALUE!</v>
      </c>
      <c r="H63" s="3"/>
    </row>
    <row r="64" spans="1:13" ht="15.6" x14ac:dyDescent="0.3">
      <c r="A64" s="3"/>
      <c r="B64" s="190"/>
      <c r="C64" s="191"/>
      <c r="D64" s="191"/>
      <c r="E64" s="191"/>
      <c r="F64" s="191"/>
      <c r="G64" s="192"/>
      <c r="H64" s="3"/>
    </row>
    <row r="65" spans="1:8" ht="39.6" customHeight="1" thickBot="1" x14ac:dyDescent="0.35">
      <c r="A65" s="3"/>
      <c r="B65" s="82" t="s">
        <v>52</v>
      </c>
      <c r="C65" s="53"/>
      <c r="D65" s="53">
        <v>125</v>
      </c>
      <c r="E65" s="54">
        <f>E39+E42</f>
        <v>389.99999999999994</v>
      </c>
      <c r="F65" s="106"/>
      <c r="G65" s="107">
        <f>D65*E65</f>
        <v>48749.999999999993</v>
      </c>
      <c r="H65" s="3"/>
    </row>
    <row r="66" spans="1:8" ht="31.2" customHeight="1" thickBot="1" x14ac:dyDescent="0.35">
      <c r="A66" s="3"/>
      <c r="B66" s="194"/>
      <c r="C66" s="195"/>
      <c r="D66" s="193" t="s">
        <v>50</v>
      </c>
      <c r="E66" s="193"/>
      <c r="F66" s="104" t="e">
        <f>F35+F62+F63+SUM(F52:F54)+SUM(F56:F57)+F59-G65</f>
        <v>#VALUE!</v>
      </c>
      <c r="G66" s="105" t="e">
        <f>G35+G62+G63+SUM(G52:G54)+SUM(G56:G57)+G59-G65</f>
        <v>#VALUE!</v>
      </c>
      <c r="H66" s="3"/>
    </row>
    <row r="67" spans="1:8" ht="22.8" customHeight="1" x14ac:dyDescent="0.3">
      <c r="A67" s="3"/>
      <c r="B67" s="3"/>
      <c r="C67" s="3"/>
      <c r="D67" s="3"/>
      <c r="E67" s="3"/>
      <c r="F67" s="3"/>
      <c r="G67" s="3"/>
      <c r="H67" s="3"/>
    </row>
  </sheetData>
  <mergeCells count="14">
    <mergeCell ref="B64:G64"/>
    <mergeCell ref="D66:E66"/>
    <mergeCell ref="B66:C66"/>
    <mergeCell ref="B58:G58"/>
    <mergeCell ref="C5:E5"/>
    <mergeCell ref="C6:E6"/>
    <mergeCell ref="B40:G40"/>
    <mergeCell ref="B43:G43"/>
    <mergeCell ref="C33:E33"/>
    <mergeCell ref="B17:D17"/>
    <mergeCell ref="B45:G45"/>
    <mergeCell ref="B48:G48"/>
    <mergeCell ref="B51:G51"/>
    <mergeCell ref="B55:G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1708-EC8A-4D84-BB54-DA7FCA96EE77}">
  <dimension ref="A1:L83"/>
  <sheetViews>
    <sheetView tabSelected="1" topLeftCell="A63" zoomScale="90" zoomScaleNormal="90" workbookViewId="0">
      <selection activeCell="D81" sqref="D81"/>
    </sheetView>
  </sheetViews>
  <sheetFormatPr defaultRowHeight="14.4" x14ac:dyDescent="0.3"/>
  <cols>
    <col min="1" max="1" width="4" customWidth="1"/>
    <col min="2" max="2" width="43.6640625" customWidth="1"/>
    <col min="3" max="3" width="42.21875" customWidth="1"/>
    <col min="4" max="4" width="17.88671875" customWidth="1"/>
    <col min="5" max="5" width="18.21875" customWidth="1"/>
    <col min="6" max="6" width="16.5546875" customWidth="1"/>
    <col min="7" max="7" width="20.109375" customWidth="1"/>
    <col min="8" max="8" width="19.44140625" customWidth="1"/>
    <col min="9" max="9" width="4.44140625" customWidth="1"/>
    <col min="10" max="10" width="3.6640625" customWidth="1"/>
    <col min="12" max="12" width="48.21875" customWidth="1"/>
  </cols>
  <sheetData>
    <row r="1" spans="1:12" x14ac:dyDescent="0.3">
      <c r="A1" s="3"/>
      <c r="B1" s="3"/>
      <c r="C1" s="3"/>
      <c r="D1" s="3"/>
      <c r="E1" s="3"/>
      <c r="F1" s="3"/>
      <c r="G1" s="3"/>
      <c r="H1" s="3"/>
      <c r="I1" s="3"/>
    </row>
    <row r="2" spans="1:12" ht="25.8" x14ac:dyDescent="0.5">
      <c r="A2" s="3"/>
      <c r="B2" s="15" t="s">
        <v>42</v>
      </c>
      <c r="C2" s="15"/>
      <c r="D2" s="3"/>
      <c r="E2" s="3"/>
      <c r="F2" s="3"/>
      <c r="G2" s="3"/>
      <c r="H2" s="3"/>
      <c r="I2" s="3"/>
    </row>
    <row r="3" spans="1:12" ht="15" thickBot="1" x14ac:dyDescent="0.35">
      <c r="A3" s="3"/>
      <c r="B3" s="3"/>
      <c r="C3" s="3"/>
      <c r="D3" s="3"/>
      <c r="E3" s="3"/>
      <c r="F3" s="3"/>
      <c r="G3" s="3"/>
      <c r="H3" s="3"/>
      <c r="I3" s="3"/>
    </row>
    <row r="4" spans="1:12" ht="23.4" x14ac:dyDescent="0.3">
      <c r="A4" s="1"/>
      <c r="B4" s="55" t="s">
        <v>58</v>
      </c>
      <c r="C4" s="126"/>
      <c r="D4" s="198"/>
      <c r="E4" s="198"/>
      <c r="F4" s="198"/>
      <c r="G4" s="119"/>
      <c r="H4" s="117"/>
      <c r="I4" s="3"/>
    </row>
    <row r="5" spans="1:12" ht="15.6" x14ac:dyDescent="0.3">
      <c r="A5" s="1"/>
      <c r="B5" s="58"/>
      <c r="C5" s="127"/>
      <c r="D5" s="115"/>
      <c r="E5" s="116"/>
      <c r="F5" s="121"/>
      <c r="G5" s="120" t="s">
        <v>53</v>
      </c>
      <c r="H5" s="172" t="s">
        <v>51</v>
      </c>
      <c r="I5" s="3"/>
      <c r="K5" s="169" t="s">
        <v>55</v>
      </c>
      <c r="L5" s="170" t="s">
        <v>57</v>
      </c>
    </row>
    <row r="6" spans="1:12" ht="15.6" x14ac:dyDescent="0.3">
      <c r="A6" s="1"/>
      <c r="B6" s="58"/>
      <c r="C6" s="127"/>
      <c r="D6" s="115"/>
      <c r="E6" s="143"/>
      <c r="F6" s="118"/>
      <c r="G6" s="122" t="s">
        <v>54</v>
      </c>
      <c r="H6" s="173" t="s">
        <v>51</v>
      </c>
      <c r="I6" s="3"/>
      <c r="K6" s="169" t="s">
        <v>56</v>
      </c>
      <c r="L6" s="170" t="s">
        <v>111</v>
      </c>
    </row>
    <row r="7" spans="1:12" ht="27.6" x14ac:dyDescent="0.3">
      <c r="A7" s="2"/>
      <c r="B7" s="174" t="s">
        <v>63</v>
      </c>
      <c r="C7" s="149" t="s">
        <v>64</v>
      </c>
      <c r="D7" s="150" t="s">
        <v>60</v>
      </c>
      <c r="E7" s="150" t="s">
        <v>61</v>
      </c>
      <c r="F7" s="150" t="s">
        <v>62</v>
      </c>
      <c r="G7" s="151" t="s">
        <v>39</v>
      </c>
      <c r="H7" s="175" t="s">
        <v>40</v>
      </c>
      <c r="I7" s="3"/>
    </row>
    <row r="8" spans="1:12" ht="15.6" x14ac:dyDescent="0.3">
      <c r="A8" s="2"/>
      <c r="B8" s="123" t="s">
        <v>59</v>
      </c>
      <c r="C8" s="187"/>
      <c r="D8" s="130"/>
      <c r="E8" s="124"/>
      <c r="F8" s="125"/>
      <c r="G8" s="133" t="e">
        <f>SUM(G9:G15)</f>
        <v>#VALUE!</v>
      </c>
      <c r="H8" s="236" t="e">
        <f>SUM(H9:H15)</f>
        <v>#VALUE!</v>
      </c>
      <c r="I8" s="3"/>
      <c r="L8" t="s">
        <v>152</v>
      </c>
    </row>
    <row r="9" spans="1:12" ht="18" customHeight="1" x14ac:dyDescent="0.3">
      <c r="A9" s="2"/>
      <c r="B9" s="207" t="s">
        <v>65</v>
      </c>
      <c r="C9" s="147" t="s">
        <v>136</v>
      </c>
      <c r="D9" s="129" t="e">
        <f>E9/(1+$H$5)</f>
        <v>#VALUE!</v>
      </c>
      <c r="E9" s="128" t="s">
        <v>51</v>
      </c>
      <c r="F9" s="131">
        <v>1</v>
      </c>
      <c r="G9" s="30" t="e">
        <f>D9*F9</f>
        <v>#VALUE!</v>
      </c>
      <c r="H9" s="132" t="e">
        <f>E9*F9</f>
        <v>#VALUE!</v>
      </c>
      <c r="I9" s="3"/>
    </row>
    <row r="10" spans="1:12" ht="18" customHeight="1" x14ac:dyDescent="0.3">
      <c r="A10" s="2"/>
      <c r="B10" s="208"/>
      <c r="C10" s="147" t="s">
        <v>138</v>
      </c>
      <c r="D10" s="129" t="e">
        <f>E10/(1+$H$5)</f>
        <v>#VALUE!</v>
      </c>
      <c r="E10" s="128" t="s">
        <v>51</v>
      </c>
      <c r="F10" s="131">
        <v>1</v>
      </c>
      <c r="G10" s="30" t="e">
        <f>D10*F10</f>
        <v>#VALUE!</v>
      </c>
      <c r="H10" s="132" t="e">
        <f>E10*F10</f>
        <v>#VALUE!</v>
      </c>
      <c r="I10" s="3"/>
    </row>
    <row r="11" spans="1:12" ht="18" customHeight="1" x14ac:dyDescent="0.3">
      <c r="A11" s="2"/>
      <c r="B11" s="208"/>
      <c r="C11" s="147" t="s">
        <v>137</v>
      </c>
      <c r="D11" s="129" t="e">
        <f>E11/(1+$H$5)</f>
        <v>#VALUE!</v>
      </c>
      <c r="E11" s="128" t="s">
        <v>51</v>
      </c>
      <c r="F11" s="131">
        <v>1</v>
      </c>
      <c r="G11" s="30" t="e">
        <f>D11*F11</f>
        <v>#VALUE!</v>
      </c>
      <c r="H11" s="132" t="e">
        <f>E11*F11</f>
        <v>#VALUE!</v>
      </c>
      <c r="I11" s="3"/>
    </row>
    <row r="12" spans="1:12" ht="18" customHeight="1" x14ac:dyDescent="0.3">
      <c r="A12" s="2"/>
      <c r="B12" s="208"/>
      <c r="C12" s="144" t="s">
        <v>66</v>
      </c>
      <c r="D12" s="129" t="e">
        <f t="shared" ref="D12:D15" si="0">E12/(1+$H$5)</f>
        <v>#VALUE!</v>
      </c>
      <c r="E12" s="128" t="s">
        <v>51</v>
      </c>
      <c r="F12" s="131">
        <v>1</v>
      </c>
      <c r="G12" s="134" t="e">
        <f t="shared" ref="G12:G49" si="1">D12*F12</f>
        <v>#VALUE!</v>
      </c>
      <c r="H12" s="132" t="e">
        <f t="shared" ref="H12:H15" si="2">E12*F12</f>
        <v>#VALUE!</v>
      </c>
      <c r="I12" s="3"/>
    </row>
    <row r="13" spans="1:12" ht="18" customHeight="1" x14ac:dyDescent="0.3">
      <c r="A13" s="2"/>
      <c r="B13" s="208"/>
      <c r="C13" s="144" t="s">
        <v>74</v>
      </c>
      <c r="D13" s="129" t="e">
        <f>E13/(1+$H$5)</f>
        <v>#VALUE!</v>
      </c>
      <c r="E13" s="128" t="s">
        <v>51</v>
      </c>
      <c r="F13" s="131">
        <v>1</v>
      </c>
      <c r="G13" s="134" t="e">
        <f t="shared" si="1"/>
        <v>#VALUE!</v>
      </c>
      <c r="H13" s="132" t="e">
        <f t="shared" si="2"/>
        <v>#VALUE!</v>
      </c>
      <c r="I13" s="3"/>
    </row>
    <row r="14" spans="1:12" ht="18" customHeight="1" x14ac:dyDescent="0.3">
      <c r="A14" s="2"/>
      <c r="B14" s="208"/>
      <c r="C14" s="147" t="s">
        <v>67</v>
      </c>
      <c r="D14" s="129" t="e">
        <f t="shared" si="0"/>
        <v>#VALUE!</v>
      </c>
      <c r="E14" s="128" t="s">
        <v>51</v>
      </c>
      <c r="F14" s="131">
        <v>1</v>
      </c>
      <c r="G14" s="134" t="e">
        <f t="shared" si="1"/>
        <v>#VALUE!</v>
      </c>
      <c r="H14" s="132" t="e">
        <f t="shared" si="2"/>
        <v>#VALUE!</v>
      </c>
      <c r="I14" s="3"/>
    </row>
    <row r="15" spans="1:12" ht="18" customHeight="1" x14ac:dyDescent="0.3">
      <c r="A15" s="2"/>
      <c r="B15" s="209"/>
      <c r="C15" s="144" t="s">
        <v>68</v>
      </c>
      <c r="D15" s="114" t="e">
        <f t="shared" si="0"/>
        <v>#VALUE!</v>
      </c>
      <c r="E15" s="141" t="s">
        <v>51</v>
      </c>
      <c r="F15" s="142">
        <v>1</v>
      </c>
      <c r="G15" s="137" t="e">
        <f t="shared" si="1"/>
        <v>#VALUE!</v>
      </c>
      <c r="H15" s="138" t="e">
        <f t="shared" si="2"/>
        <v>#VALUE!</v>
      </c>
      <c r="I15" s="3"/>
    </row>
    <row r="16" spans="1:12" ht="15.6" x14ac:dyDescent="0.3">
      <c r="A16" s="2"/>
      <c r="B16" s="229" t="s">
        <v>69</v>
      </c>
      <c r="C16" s="230"/>
      <c r="D16" s="230"/>
      <c r="E16" s="230"/>
      <c r="F16" s="230"/>
      <c r="G16" s="152" t="e">
        <f>SUM(G17:G21)</f>
        <v>#VALUE!</v>
      </c>
      <c r="H16" s="237" t="e">
        <f>SUM(H17:H21)</f>
        <v>#VALUE!</v>
      </c>
      <c r="I16" s="3"/>
      <c r="L16" t="s">
        <v>152</v>
      </c>
    </row>
    <row r="17" spans="1:12" ht="28.8" x14ac:dyDescent="0.3">
      <c r="A17" s="2"/>
      <c r="B17" s="145" t="s">
        <v>70</v>
      </c>
      <c r="C17" s="146" t="s">
        <v>71</v>
      </c>
      <c r="D17" s="129" t="e">
        <f>E17/(1+$H$5)</f>
        <v>#VALUE!</v>
      </c>
      <c r="E17" s="48" t="s">
        <v>51</v>
      </c>
      <c r="F17" s="32">
        <v>1</v>
      </c>
      <c r="G17" s="137" t="e">
        <f t="shared" si="1"/>
        <v>#VALUE!</v>
      </c>
      <c r="H17" s="68" t="e">
        <f t="shared" ref="H17:H20" si="3">E17*F17</f>
        <v>#VALUE!</v>
      </c>
      <c r="I17" s="3"/>
    </row>
    <row r="18" spans="1:12" ht="28.8" x14ac:dyDescent="0.3">
      <c r="A18" s="2"/>
      <c r="B18" s="177" t="s">
        <v>72</v>
      </c>
      <c r="C18" s="147" t="s">
        <v>73</v>
      </c>
      <c r="D18" s="129" t="e">
        <f>E18/(1+$H$5)</f>
        <v>#VALUE!</v>
      </c>
      <c r="E18" s="128" t="s">
        <v>51</v>
      </c>
      <c r="F18" s="131">
        <v>1</v>
      </c>
      <c r="G18" s="137" t="e">
        <f t="shared" ref="G18:G20" si="4">D18*F18</f>
        <v>#VALUE!</v>
      </c>
      <c r="H18" s="81" t="e">
        <f t="shared" si="3"/>
        <v>#VALUE!</v>
      </c>
      <c r="I18" s="3"/>
    </row>
    <row r="19" spans="1:12" ht="18" customHeight="1" x14ac:dyDescent="0.3">
      <c r="A19" s="2"/>
      <c r="B19" s="177" t="s">
        <v>143</v>
      </c>
      <c r="C19" s="147" t="s">
        <v>146</v>
      </c>
      <c r="D19" s="129" t="e">
        <f>E19/(1+$H$5)</f>
        <v>#VALUE!</v>
      </c>
      <c r="E19" s="128" t="s">
        <v>51</v>
      </c>
      <c r="F19" s="131">
        <v>1</v>
      </c>
      <c r="G19" s="137" t="e">
        <f t="shared" si="4"/>
        <v>#VALUE!</v>
      </c>
      <c r="H19" s="81" t="e">
        <f t="shared" si="3"/>
        <v>#VALUE!</v>
      </c>
      <c r="I19" s="3"/>
    </row>
    <row r="20" spans="1:12" ht="18" customHeight="1" x14ac:dyDescent="0.3">
      <c r="A20" s="2"/>
      <c r="B20" s="177" t="s">
        <v>144</v>
      </c>
      <c r="C20" s="147" t="s">
        <v>145</v>
      </c>
      <c r="D20" s="129" t="e">
        <f>E20/(1+$H$5)</f>
        <v>#VALUE!</v>
      </c>
      <c r="E20" s="128" t="s">
        <v>51</v>
      </c>
      <c r="F20" s="131">
        <v>1</v>
      </c>
      <c r="G20" s="137" t="e">
        <f t="shared" si="4"/>
        <v>#VALUE!</v>
      </c>
      <c r="H20" s="81" t="e">
        <f t="shared" si="3"/>
        <v>#VALUE!</v>
      </c>
      <c r="I20" s="3"/>
    </row>
    <row r="21" spans="1:12" ht="18" customHeight="1" x14ac:dyDescent="0.3">
      <c r="A21" s="2"/>
      <c r="B21" s="232" t="s">
        <v>151</v>
      </c>
      <c r="C21" s="147"/>
      <c r="D21" s="129" t="e">
        <f>E21/(1+$H$5)</f>
        <v>#VALUE!</v>
      </c>
      <c r="E21" s="128" t="s">
        <v>51</v>
      </c>
      <c r="F21" s="131">
        <v>1</v>
      </c>
      <c r="G21" s="137" t="e">
        <f t="shared" si="1"/>
        <v>#VALUE!</v>
      </c>
      <c r="H21" s="81" t="e">
        <f t="shared" ref="H21" si="5">E21*F21</f>
        <v>#VALUE!</v>
      </c>
      <c r="I21" s="3"/>
    </row>
    <row r="22" spans="1:12" ht="15.6" x14ac:dyDescent="0.3">
      <c r="A22" s="2"/>
      <c r="B22" s="153" t="s">
        <v>75</v>
      </c>
      <c r="C22" s="154"/>
      <c r="D22" s="154"/>
      <c r="E22" s="154"/>
      <c r="F22" s="154"/>
      <c r="G22" s="155" t="e">
        <f>SUM(G23:G25)</f>
        <v>#VALUE!</v>
      </c>
      <c r="H22" s="238" t="e">
        <f>SUM(H23:H25)</f>
        <v>#VALUE!</v>
      </c>
      <c r="I22" s="3"/>
      <c r="L22" t="s">
        <v>152</v>
      </c>
    </row>
    <row r="23" spans="1:12" ht="34.799999999999997" customHeight="1" x14ac:dyDescent="0.3">
      <c r="A23" s="2"/>
      <c r="B23" s="210" t="s">
        <v>76</v>
      </c>
      <c r="C23" s="156" t="s">
        <v>147</v>
      </c>
      <c r="D23" s="129" t="e">
        <f>E23/(1+$H$5)</f>
        <v>#VALUE!</v>
      </c>
      <c r="E23" s="48" t="s">
        <v>51</v>
      </c>
      <c r="F23" s="32">
        <v>1</v>
      </c>
      <c r="G23" s="137" t="e">
        <f t="shared" ref="G23" si="6">D23*F23</f>
        <v>#VALUE!</v>
      </c>
      <c r="H23" s="66" t="e">
        <f>E23*F23</f>
        <v>#VALUE!</v>
      </c>
      <c r="I23" s="3"/>
    </row>
    <row r="24" spans="1:12" ht="34.200000000000003" customHeight="1" x14ac:dyDescent="0.3">
      <c r="A24" s="2"/>
      <c r="B24" s="233"/>
      <c r="C24" s="156" t="s">
        <v>148</v>
      </c>
      <c r="D24" s="129" t="e">
        <f>E24/(1+$H$5)</f>
        <v>#VALUE!</v>
      </c>
      <c r="E24" s="48" t="s">
        <v>51</v>
      </c>
      <c r="F24" s="32">
        <v>1</v>
      </c>
      <c r="G24" s="137" t="e">
        <f>D24*F24</f>
        <v>#VALUE!</v>
      </c>
      <c r="H24" s="66" t="e">
        <f>E24*F24</f>
        <v>#VALUE!</v>
      </c>
      <c r="I24" s="3"/>
    </row>
    <row r="25" spans="1:12" ht="19.2" customHeight="1" x14ac:dyDescent="0.3">
      <c r="A25" s="2"/>
      <c r="B25" s="232" t="s">
        <v>151</v>
      </c>
      <c r="C25" s="147"/>
      <c r="D25" s="129" t="e">
        <f>E25/(1+$H$5)</f>
        <v>#VALUE!</v>
      </c>
      <c r="E25" s="128" t="s">
        <v>51</v>
      </c>
      <c r="F25" s="131">
        <v>1</v>
      </c>
      <c r="G25" s="137" t="e">
        <f t="shared" ref="G25" si="7">D25*F25</f>
        <v>#VALUE!</v>
      </c>
      <c r="H25" s="81" t="e">
        <f t="shared" ref="H25" si="8">E25*F25</f>
        <v>#VALUE!</v>
      </c>
      <c r="I25" s="3"/>
    </row>
    <row r="26" spans="1:12" ht="15.6" x14ac:dyDescent="0.3">
      <c r="A26" s="2"/>
      <c r="B26" s="212" t="s">
        <v>77</v>
      </c>
      <c r="C26" s="213"/>
      <c r="D26" s="213"/>
      <c r="E26" s="213"/>
      <c r="F26" s="214"/>
      <c r="G26" s="157" t="e">
        <f>SUM(G27:G38)</f>
        <v>#VALUE!</v>
      </c>
      <c r="H26" s="179" t="e">
        <f>SUM(H27:H38)</f>
        <v>#VALUE!</v>
      </c>
      <c r="I26" s="3"/>
      <c r="L26" t="s">
        <v>152</v>
      </c>
    </row>
    <row r="27" spans="1:12" ht="28.8" x14ac:dyDescent="0.3">
      <c r="A27" s="2"/>
      <c r="B27" s="231" t="s">
        <v>80</v>
      </c>
      <c r="C27" s="161" t="s">
        <v>81</v>
      </c>
      <c r="D27" s="129" t="e">
        <f t="shared" ref="D27:D36" si="9">E27/(1+$H$5)</f>
        <v>#VALUE!</v>
      </c>
      <c r="E27" s="52" t="s">
        <v>51</v>
      </c>
      <c r="F27" s="27">
        <v>1</v>
      </c>
      <c r="G27" s="134" t="e">
        <f t="shared" ref="G27:G36" si="10">D27*F27</f>
        <v>#VALUE!</v>
      </c>
      <c r="H27" s="81" t="e">
        <f t="shared" ref="H27:H36" si="11">E27*F27</f>
        <v>#VALUE!</v>
      </c>
      <c r="I27" s="3"/>
    </row>
    <row r="28" spans="1:12" ht="18" customHeight="1" x14ac:dyDescent="0.3">
      <c r="A28" s="2"/>
      <c r="B28" s="231"/>
      <c r="C28" s="147" t="s">
        <v>82</v>
      </c>
      <c r="D28" s="129" t="e">
        <f t="shared" si="9"/>
        <v>#VALUE!</v>
      </c>
      <c r="E28" s="52" t="s">
        <v>51</v>
      </c>
      <c r="F28" s="27">
        <v>1</v>
      </c>
      <c r="G28" s="134" t="e">
        <f t="shared" si="10"/>
        <v>#VALUE!</v>
      </c>
      <c r="H28" s="81" t="e">
        <f t="shared" si="11"/>
        <v>#VALUE!</v>
      </c>
      <c r="I28" s="3"/>
    </row>
    <row r="29" spans="1:12" ht="18" customHeight="1" x14ac:dyDescent="0.3">
      <c r="A29" s="2"/>
      <c r="B29" s="204" t="s">
        <v>83</v>
      </c>
      <c r="C29" s="161" t="s">
        <v>84</v>
      </c>
      <c r="D29" s="129" t="e">
        <f t="shared" si="9"/>
        <v>#VALUE!</v>
      </c>
      <c r="E29" s="52" t="s">
        <v>51</v>
      </c>
      <c r="F29" s="27">
        <v>1</v>
      </c>
      <c r="G29" s="134" t="e">
        <f t="shared" ref="G29:G31" si="12">D29*F29</f>
        <v>#VALUE!</v>
      </c>
      <c r="H29" s="81" t="e">
        <f t="shared" ref="H29:H31" si="13">E29*F29</f>
        <v>#VALUE!</v>
      </c>
      <c r="I29" s="3"/>
    </row>
    <row r="30" spans="1:12" ht="18" customHeight="1" x14ac:dyDescent="0.3">
      <c r="A30" s="2"/>
      <c r="B30" s="205"/>
      <c r="C30" s="161" t="s">
        <v>86</v>
      </c>
      <c r="D30" s="129" t="e">
        <f t="shared" si="9"/>
        <v>#VALUE!</v>
      </c>
      <c r="E30" s="52" t="s">
        <v>51</v>
      </c>
      <c r="F30" s="27">
        <v>1</v>
      </c>
      <c r="G30" s="134" t="e">
        <f t="shared" si="12"/>
        <v>#VALUE!</v>
      </c>
      <c r="H30" s="81" t="e">
        <f t="shared" si="13"/>
        <v>#VALUE!</v>
      </c>
      <c r="I30" s="3"/>
    </row>
    <row r="31" spans="1:12" ht="18" customHeight="1" x14ac:dyDescent="0.3">
      <c r="A31" s="2"/>
      <c r="B31" s="205"/>
      <c r="C31" s="161" t="s">
        <v>85</v>
      </c>
      <c r="D31" s="129" t="e">
        <f t="shared" si="9"/>
        <v>#VALUE!</v>
      </c>
      <c r="E31" s="52" t="s">
        <v>51</v>
      </c>
      <c r="F31" s="27">
        <v>1</v>
      </c>
      <c r="G31" s="134" t="e">
        <f t="shared" si="12"/>
        <v>#VALUE!</v>
      </c>
      <c r="H31" s="81" t="e">
        <f t="shared" si="13"/>
        <v>#VALUE!</v>
      </c>
      <c r="I31" s="3"/>
    </row>
    <row r="32" spans="1:12" ht="18" customHeight="1" x14ac:dyDescent="0.3">
      <c r="A32" s="2"/>
      <c r="B32" s="228"/>
      <c r="C32" s="161" t="s">
        <v>142</v>
      </c>
      <c r="D32" s="129" t="e">
        <f t="shared" si="9"/>
        <v>#VALUE!</v>
      </c>
      <c r="E32" s="52" t="s">
        <v>51</v>
      </c>
      <c r="F32" s="27">
        <v>1</v>
      </c>
      <c r="G32" s="134" t="e">
        <f t="shared" si="10"/>
        <v>#VALUE!</v>
      </c>
      <c r="H32" s="81" t="e">
        <f t="shared" si="11"/>
        <v>#VALUE!</v>
      </c>
      <c r="I32" s="3"/>
    </row>
    <row r="33" spans="1:12" ht="18" customHeight="1" x14ac:dyDescent="0.3">
      <c r="A33" s="2"/>
      <c r="B33" s="160" t="s">
        <v>87</v>
      </c>
      <c r="C33" s="161" t="s">
        <v>88</v>
      </c>
      <c r="D33" s="129" t="e">
        <f t="shared" si="9"/>
        <v>#VALUE!</v>
      </c>
      <c r="E33" s="52" t="s">
        <v>51</v>
      </c>
      <c r="F33" s="27">
        <v>1</v>
      </c>
      <c r="G33" s="134" t="e">
        <f t="shared" si="10"/>
        <v>#VALUE!</v>
      </c>
      <c r="H33" s="81" t="e">
        <f t="shared" si="11"/>
        <v>#VALUE!</v>
      </c>
      <c r="I33" s="3"/>
    </row>
    <row r="34" spans="1:12" ht="18" customHeight="1" x14ac:dyDescent="0.3">
      <c r="A34" s="2"/>
      <c r="B34" s="204" t="s">
        <v>89</v>
      </c>
      <c r="C34" s="161" t="s">
        <v>90</v>
      </c>
      <c r="D34" s="129" t="e">
        <f t="shared" si="9"/>
        <v>#VALUE!</v>
      </c>
      <c r="E34" s="52" t="s">
        <v>51</v>
      </c>
      <c r="F34" s="27">
        <f>INCOME!$C$9+50</f>
        <v>700</v>
      </c>
      <c r="G34" s="134" t="e">
        <f t="shared" si="10"/>
        <v>#VALUE!</v>
      </c>
      <c r="H34" s="81" t="e">
        <f t="shared" si="11"/>
        <v>#VALUE!</v>
      </c>
      <c r="I34" s="3"/>
    </row>
    <row r="35" spans="1:12" ht="18" customHeight="1" x14ac:dyDescent="0.3">
      <c r="A35" s="2"/>
      <c r="B35" s="205"/>
      <c r="C35" s="161" t="s">
        <v>91</v>
      </c>
      <c r="D35" s="129" t="e">
        <f t="shared" si="9"/>
        <v>#VALUE!</v>
      </c>
      <c r="E35" s="52" t="s">
        <v>51</v>
      </c>
      <c r="F35" s="27">
        <f>INCOME!$C$9+50</f>
        <v>700</v>
      </c>
      <c r="G35" s="134" t="e">
        <f t="shared" si="10"/>
        <v>#VALUE!</v>
      </c>
      <c r="H35" s="81" t="e">
        <f t="shared" si="11"/>
        <v>#VALUE!</v>
      </c>
      <c r="I35" s="3"/>
    </row>
    <row r="36" spans="1:12" ht="18" customHeight="1" x14ac:dyDescent="0.3">
      <c r="A36" s="2"/>
      <c r="B36" s="211" t="s">
        <v>139</v>
      </c>
      <c r="C36" s="161" t="s">
        <v>149</v>
      </c>
      <c r="D36" s="129" t="e">
        <f t="shared" si="9"/>
        <v>#VALUE!</v>
      </c>
      <c r="E36" s="235">
        <v>300</v>
      </c>
      <c r="F36" s="27">
        <v>1</v>
      </c>
      <c r="G36" s="134" t="e">
        <f t="shared" si="10"/>
        <v>#VALUE!</v>
      </c>
      <c r="H36" s="81">
        <f t="shared" si="11"/>
        <v>300</v>
      </c>
      <c r="I36" s="3"/>
    </row>
    <row r="37" spans="1:12" ht="18" customHeight="1" x14ac:dyDescent="0.3">
      <c r="A37" s="2"/>
      <c r="B37" s="234"/>
      <c r="C37" s="161" t="s">
        <v>150</v>
      </c>
      <c r="D37" s="129" t="e">
        <f>E37/(1+$H$5)</f>
        <v>#VALUE!</v>
      </c>
      <c r="E37" s="235">
        <v>300</v>
      </c>
      <c r="F37" s="27">
        <v>1</v>
      </c>
      <c r="G37" s="134" t="e">
        <f>D37*F37</f>
        <v>#VALUE!</v>
      </c>
      <c r="H37" s="81">
        <f t="shared" ref="H37:H38" si="14">E37*F37</f>
        <v>300</v>
      </c>
      <c r="I37" s="3"/>
    </row>
    <row r="38" spans="1:12" ht="19.2" customHeight="1" x14ac:dyDescent="0.3">
      <c r="A38" s="2"/>
      <c r="B38" s="232" t="s">
        <v>151</v>
      </c>
      <c r="C38" s="147"/>
      <c r="D38" s="129" t="e">
        <f>E38/(1+$H$5)</f>
        <v>#VALUE!</v>
      </c>
      <c r="E38" s="128" t="s">
        <v>51</v>
      </c>
      <c r="F38" s="131">
        <v>1</v>
      </c>
      <c r="G38" s="137" t="e">
        <f t="shared" ref="G38" si="15">D38*F38</f>
        <v>#VALUE!</v>
      </c>
      <c r="H38" s="81" t="e">
        <f t="shared" si="14"/>
        <v>#VALUE!</v>
      </c>
      <c r="I38" s="3"/>
    </row>
    <row r="39" spans="1:12" ht="15.6" x14ac:dyDescent="0.3">
      <c r="A39" s="2"/>
      <c r="B39" s="162" t="s">
        <v>103</v>
      </c>
      <c r="C39" s="163"/>
      <c r="D39" s="163"/>
      <c r="E39" s="163"/>
      <c r="F39" s="163"/>
      <c r="G39" s="133" t="e">
        <f>SUM(G40:G49)</f>
        <v>#VALUE!</v>
      </c>
      <c r="H39" s="164" t="e">
        <f>SUM(H40:H49)</f>
        <v>#VALUE!</v>
      </c>
      <c r="I39" s="3"/>
      <c r="L39" t="s">
        <v>152</v>
      </c>
    </row>
    <row r="40" spans="1:12" ht="18" customHeight="1" x14ac:dyDescent="0.3">
      <c r="A40" s="2"/>
      <c r="B40" s="223" t="s">
        <v>92</v>
      </c>
      <c r="C40" s="161" t="s">
        <v>93</v>
      </c>
      <c r="D40" s="167" t="e">
        <f>E40/(1+$H$6)</f>
        <v>#VALUE!</v>
      </c>
      <c r="E40" s="52" t="s">
        <v>51</v>
      </c>
      <c r="F40" s="27">
        <v>2</v>
      </c>
      <c r="G40" s="134" t="e">
        <f t="shared" si="1"/>
        <v>#VALUE!</v>
      </c>
      <c r="H40" s="81" t="e">
        <f t="shared" ref="H40:H49" si="16">E40*F40</f>
        <v>#VALUE!</v>
      </c>
      <c r="I40" s="3"/>
    </row>
    <row r="41" spans="1:12" ht="18" customHeight="1" x14ac:dyDescent="0.3">
      <c r="A41" s="2"/>
      <c r="B41" s="224"/>
      <c r="C41" s="161" t="s">
        <v>94</v>
      </c>
      <c r="D41" s="167" t="e">
        <f t="shared" ref="D41:D45" si="17">E41/(1+$H$6)</f>
        <v>#VALUE!</v>
      </c>
      <c r="E41" s="52" t="s">
        <v>51</v>
      </c>
      <c r="F41" s="27">
        <v>6</v>
      </c>
      <c r="G41" s="134" t="e">
        <f t="shared" si="1"/>
        <v>#VALUE!</v>
      </c>
      <c r="H41" s="81" t="e">
        <f t="shared" si="16"/>
        <v>#VALUE!</v>
      </c>
      <c r="I41" s="3"/>
    </row>
    <row r="42" spans="1:12" ht="18" customHeight="1" x14ac:dyDescent="0.3">
      <c r="A42" s="2"/>
      <c r="B42" s="225"/>
      <c r="C42" s="161" t="s">
        <v>95</v>
      </c>
      <c r="D42" s="167" t="e">
        <f t="shared" si="17"/>
        <v>#VALUE!</v>
      </c>
      <c r="E42" s="52" t="s">
        <v>51</v>
      </c>
      <c r="F42" s="27">
        <v>2</v>
      </c>
      <c r="G42" s="134" t="e">
        <f t="shared" ref="G42:G48" si="18">D42*F42</f>
        <v>#VALUE!</v>
      </c>
      <c r="H42" s="81" t="e">
        <f t="shared" ref="H42:H48" si="19">E42*F42</f>
        <v>#VALUE!</v>
      </c>
      <c r="I42" s="3"/>
    </row>
    <row r="43" spans="1:12" ht="18" customHeight="1" x14ac:dyDescent="0.3">
      <c r="A43" s="2"/>
      <c r="B43" s="226" t="s">
        <v>96</v>
      </c>
      <c r="C43" s="161" t="s">
        <v>97</v>
      </c>
      <c r="D43" s="167" t="e">
        <f t="shared" si="17"/>
        <v>#VALUE!</v>
      </c>
      <c r="E43" s="52" t="s">
        <v>51</v>
      </c>
      <c r="F43" s="27">
        <v>1</v>
      </c>
      <c r="G43" s="134" t="e">
        <f t="shared" ref="G43" si="20">D43*F43</f>
        <v>#VALUE!</v>
      </c>
      <c r="H43" s="81" t="e">
        <f t="shared" ref="H43" si="21">E43*F43</f>
        <v>#VALUE!</v>
      </c>
      <c r="I43" s="3"/>
    </row>
    <row r="44" spans="1:12" ht="18" customHeight="1" x14ac:dyDescent="0.3">
      <c r="A44" s="2"/>
      <c r="B44" s="205"/>
      <c r="C44" s="161" t="s">
        <v>94</v>
      </c>
      <c r="D44" s="167" t="e">
        <f t="shared" si="17"/>
        <v>#VALUE!</v>
      </c>
      <c r="E44" s="52" t="s">
        <v>51</v>
      </c>
      <c r="F44" s="27">
        <v>1</v>
      </c>
      <c r="G44" s="134" t="e">
        <f t="shared" si="18"/>
        <v>#VALUE!</v>
      </c>
      <c r="H44" s="81" t="e">
        <f t="shared" si="19"/>
        <v>#VALUE!</v>
      </c>
      <c r="I44" s="3"/>
    </row>
    <row r="45" spans="1:12" ht="18" customHeight="1" x14ac:dyDescent="0.3">
      <c r="A45" s="2"/>
      <c r="B45" s="227"/>
      <c r="C45" s="161" t="s">
        <v>95</v>
      </c>
      <c r="D45" s="167" t="e">
        <f t="shared" si="17"/>
        <v>#VALUE!</v>
      </c>
      <c r="E45" s="52" t="s">
        <v>51</v>
      </c>
      <c r="F45" s="27">
        <v>1</v>
      </c>
      <c r="G45" s="134" t="e">
        <f t="shared" si="18"/>
        <v>#VALUE!</v>
      </c>
      <c r="H45" s="81" t="e">
        <f t="shared" si="19"/>
        <v>#VALUE!</v>
      </c>
      <c r="I45" s="3"/>
    </row>
    <row r="46" spans="1:12" ht="18" customHeight="1" x14ac:dyDescent="0.3">
      <c r="A46" s="2"/>
      <c r="B46" s="226" t="s">
        <v>98</v>
      </c>
      <c r="C46" s="161" t="s">
        <v>99</v>
      </c>
      <c r="D46" s="167" t="e">
        <f>E46/(1+$H$6)</f>
        <v>#VALUE!</v>
      </c>
      <c r="E46" s="52" t="s">
        <v>51</v>
      </c>
      <c r="F46" s="27">
        <v>2</v>
      </c>
      <c r="G46" s="134" t="e">
        <f t="shared" ref="G46" si="22">D46*F46</f>
        <v>#VALUE!</v>
      </c>
      <c r="H46" s="81" t="e">
        <f t="shared" ref="H46" si="23">E46*F46</f>
        <v>#VALUE!</v>
      </c>
      <c r="I46" s="3"/>
    </row>
    <row r="47" spans="1:12" ht="18" customHeight="1" x14ac:dyDescent="0.3">
      <c r="A47" s="2"/>
      <c r="B47" s="227"/>
      <c r="C47" s="161" t="s">
        <v>100</v>
      </c>
      <c r="D47" s="114" t="e">
        <f t="shared" ref="D47:D69" si="24">E47/(1+$H$5)</f>
        <v>#VALUE!</v>
      </c>
      <c r="E47" s="52" t="s">
        <v>51</v>
      </c>
      <c r="F47" s="27">
        <v>2</v>
      </c>
      <c r="G47" s="134" t="e">
        <f t="shared" si="18"/>
        <v>#VALUE!</v>
      </c>
      <c r="H47" s="81" t="e">
        <f t="shared" si="19"/>
        <v>#VALUE!</v>
      </c>
      <c r="I47" s="3"/>
    </row>
    <row r="48" spans="1:12" ht="18" customHeight="1" x14ac:dyDescent="0.3">
      <c r="A48" s="2"/>
      <c r="B48" s="226" t="s">
        <v>101</v>
      </c>
      <c r="C48" s="161" t="s">
        <v>99</v>
      </c>
      <c r="D48" s="167" t="e">
        <f>E48/(1+$H$6)</f>
        <v>#VALUE!</v>
      </c>
      <c r="E48" s="52" t="s">
        <v>51</v>
      </c>
      <c r="F48" s="27">
        <v>2</v>
      </c>
      <c r="G48" s="134" t="e">
        <f t="shared" si="18"/>
        <v>#VALUE!</v>
      </c>
      <c r="H48" s="81" t="e">
        <f t="shared" si="19"/>
        <v>#VALUE!</v>
      </c>
      <c r="I48" s="3"/>
    </row>
    <row r="49" spans="1:12" ht="18" customHeight="1" x14ac:dyDescent="0.3">
      <c r="A49" s="2"/>
      <c r="B49" s="228"/>
      <c r="C49" s="161" t="s">
        <v>100</v>
      </c>
      <c r="D49" s="114" t="e">
        <f t="shared" si="24"/>
        <v>#VALUE!</v>
      </c>
      <c r="E49" s="52" t="s">
        <v>51</v>
      </c>
      <c r="F49" s="27">
        <v>2</v>
      </c>
      <c r="G49" s="134" t="e">
        <f t="shared" si="1"/>
        <v>#VALUE!</v>
      </c>
      <c r="H49" s="81" t="e">
        <f t="shared" si="16"/>
        <v>#VALUE!</v>
      </c>
      <c r="I49" s="3"/>
    </row>
    <row r="50" spans="1:12" ht="15.6" x14ac:dyDescent="0.3">
      <c r="A50" s="2"/>
      <c r="B50" s="135" t="s">
        <v>10</v>
      </c>
      <c r="C50" s="136"/>
      <c r="D50" s="136"/>
      <c r="E50" s="136"/>
      <c r="F50" s="136"/>
      <c r="G50" s="152" t="e">
        <f>SUM(G51:G62)</f>
        <v>#VALUE!</v>
      </c>
      <c r="H50" s="176" t="e">
        <f>SUM(H51:H62)</f>
        <v>#VALUE!</v>
      </c>
      <c r="I50" s="3"/>
      <c r="L50" t="s">
        <v>152</v>
      </c>
    </row>
    <row r="51" spans="1:12" ht="18" customHeight="1" x14ac:dyDescent="0.3">
      <c r="A51" s="2"/>
      <c r="B51" s="226" t="s">
        <v>102</v>
      </c>
      <c r="C51" s="161" t="s">
        <v>99</v>
      </c>
      <c r="D51" s="114" t="e">
        <f>E51/(1+$H$6)</f>
        <v>#VALUE!</v>
      </c>
      <c r="E51" s="52" t="s">
        <v>51</v>
      </c>
      <c r="F51" s="27">
        <v>1</v>
      </c>
      <c r="G51" s="134" t="e">
        <f t="shared" ref="G51:G53" si="25">D51*F51</f>
        <v>#VALUE!</v>
      </c>
      <c r="H51" s="81" t="e">
        <f t="shared" ref="H51:H53" si="26">E51*F51</f>
        <v>#VALUE!</v>
      </c>
      <c r="I51" s="3"/>
    </row>
    <row r="52" spans="1:12" ht="18" customHeight="1" x14ac:dyDescent="0.3">
      <c r="A52" s="2"/>
      <c r="B52" s="205"/>
      <c r="C52" s="161" t="s">
        <v>100</v>
      </c>
      <c r="D52" s="114" t="e">
        <f t="shared" si="24"/>
        <v>#VALUE!</v>
      </c>
      <c r="E52" s="52" t="s">
        <v>51</v>
      </c>
      <c r="F52" s="27">
        <v>1</v>
      </c>
      <c r="G52" s="134" t="e">
        <f t="shared" ref="G52" si="27">D52*F52</f>
        <v>#VALUE!</v>
      </c>
      <c r="H52" s="81" t="e">
        <f t="shared" ref="H52" si="28">E52*F52</f>
        <v>#VALUE!</v>
      </c>
      <c r="I52" s="3"/>
    </row>
    <row r="53" spans="1:12" ht="18" customHeight="1" x14ac:dyDescent="0.3">
      <c r="A53" s="2"/>
      <c r="B53" s="227"/>
      <c r="C53" s="161" t="s">
        <v>105</v>
      </c>
      <c r="D53" s="114" t="e">
        <f t="shared" si="24"/>
        <v>#VALUE!</v>
      </c>
      <c r="E53" s="52" t="s">
        <v>51</v>
      </c>
      <c r="F53" s="27">
        <v>1</v>
      </c>
      <c r="G53" s="134" t="e">
        <f t="shared" si="25"/>
        <v>#VALUE!</v>
      </c>
      <c r="H53" s="81" t="e">
        <f t="shared" si="26"/>
        <v>#VALUE!</v>
      </c>
      <c r="I53" s="3"/>
    </row>
    <row r="54" spans="1:12" ht="18" customHeight="1" x14ac:dyDescent="0.3">
      <c r="A54" s="2"/>
      <c r="B54" s="226" t="s">
        <v>34</v>
      </c>
      <c r="C54" s="161" t="s">
        <v>99</v>
      </c>
      <c r="D54" s="114" t="e">
        <f>E54/(1+$H$6)</f>
        <v>#VALUE!</v>
      </c>
      <c r="E54" s="52" t="s">
        <v>51</v>
      </c>
      <c r="F54" s="27">
        <v>1</v>
      </c>
      <c r="G54" s="134" t="e">
        <f t="shared" ref="G54:G57" si="29">D54*F54</f>
        <v>#VALUE!</v>
      </c>
      <c r="H54" s="81" t="e">
        <f t="shared" ref="H54:H57" si="30">E54*F54</f>
        <v>#VALUE!</v>
      </c>
      <c r="I54" s="3"/>
    </row>
    <row r="55" spans="1:12" ht="18" customHeight="1" x14ac:dyDescent="0.3">
      <c r="A55" s="2"/>
      <c r="B55" s="205"/>
      <c r="C55" s="161" t="s">
        <v>100</v>
      </c>
      <c r="D55" s="114" t="e">
        <f t="shared" si="24"/>
        <v>#VALUE!</v>
      </c>
      <c r="E55" s="52" t="s">
        <v>51</v>
      </c>
      <c r="F55" s="27">
        <v>1</v>
      </c>
      <c r="G55" s="134" t="e">
        <f t="shared" ref="G55:G56" si="31">D55*F55</f>
        <v>#VALUE!</v>
      </c>
      <c r="H55" s="81" t="e">
        <f t="shared" ref="H55:H56" si="32">E55*F55</f>
        <v>#VALUE!</v>
      </c>
      <c r="I55" s="3"/>
    </row>
    <row r="56" spans="1:12" ht="18" customHeight="1" x14ac:dyDescent="0.3">
      <c r="A56" s="2"/>
      <c r="B56" s="205"/>
      <c r="C56" s="161" t="s">
        <v>104</v>
      </c>
      <c r="D56" s="114" t="e">
        <f t="shared" si="24"/>
        <v>#VALUE!</v>
      </c>
      <c r="E56" s="52" t="s">
        <v>51</v>
      </c>
      <c r="F56" s="27">
        <v>1</v>
      </c>
      <c r="G56" s="134" t="e">
        <f t="shared" si="31"/>
        <v>#VALUE!</v>
      </c>
      <c r="H56" s="81" t="e">
        <f t="shared" si="32"/>
        <v>#VALUE!</v>
      </c>
      <c r="I56" s="3"/>
    </row>
    <row r="57" spans="1:12" ht="18" customHeight="1" x14ac:dyDescent="0.3">
      <c r="A57" s="2"/>
      <c r="B57" s="227"/>
      <c r="C57" s="161" t="s">
        <v>105</v>
      </c>
      <c r="D57" s="114" t="e">
        <f t="shared" si="24"/>
        <v>#VALUE!</v>
      </c>
      <c r="E57" s="52" t="s">
        <v>51</v>
      </c>
      <c r="F57" s="27">
        <v>2</v>
      </c>
      <c r="G57" s="134" t="e">
        <f t="shared" si="29"/>
        <v>#VALUE!</v>
      </c>
      <c r="H57" s="81" t="e">
        <f t="shared" si="30"/>
        <v>#VALUE!</v>
      </c>
      <c r="I57" s="3"/>
    </row>
    <row r="58" spans="1:12" ht="18" customHeight="1" x14ac:dyDescent="0.3">
      <c r="A58" s="2"/>
      <c r="B58" s="158" t="s">
        <v>140</v>
      </c>
      <c r="C58" s="161" t="s">
        <v>141</v>
      </c>
      <c r="D58" s="114" t="e">
        <f t="shared" si="24"/>
        <v>#VALUE!</v>
      </c>
      <c r="E58" s="52" t="s">
        <v>51</v>
      </c>
      <c r="F58" s="27">
        <v>1</v>
      </c>
      <c r="G58" s="134" t="e">
        <f t="shared" ref="G58" si="33">D58*F58</f>
        <v>#VALUE!</v>
      </c>
      <c r="H58" s="81" t="e">
        <f t="shared" ref="H58" si="34">E58*F58</f>
        <v>#VALUE!</v>
      </c>
      <c r="I58" s="3"/>
    </row>
    <row r="59" spans="1:12" ht="18" customHeight="1" x14ac:dyDescent="0.3">
      <c r="A59" s="2"/>
      <c r="B59" s="168" t="s">
        <v>106</v>
      </c>
      <c r="C59" s="161" t="s">
        <v>105</v>
      </c>
      <c r="D59" s="114" t="e">
        <f t="shared" si="24"/>
        <v>#VALUE!</v>
      </c>
      <c r="E59" s="52" t="s">
        <v>51</v>
      </c>
      <c r="F59" s="27">
        <v>2</v>
      </c>
      <c r="G59" s="134" t="e">
        <f t="shared" ref="G59" si="35">D59*F59</f>
        <v>#VALUE!</v>
      </c>
      <c r="H59" s="81" t="e">
        <f t="shared" ref="H59" si="36">E59*F59</f>
        <v>#VALUE!</v>
      </c>
      <c r="I59" s="3"/>
    </row>
    <row r="60" spans="1:12" ht="18" customHeight="1" x14ac:dyDescent="0.3">
      <c r="A60" s="2"/>
      <c r="B60" s="180" t="s">
        <v>107</v>
      </c>
      <c r="C60" s="161" t="s">
        <v>108</v>
      </c>
      <c r="D60" s="114" t="e">
        <f t="shared" si="24"/>
        <v>#VALUE!</v>
      </c>
      <c r="E60" s="52" t="s">
        <v>51</v>
      </c>
      <c r="F60" s="27">
        <v>2</v>
      </c>
      <c r="G60" s="134" t="e">
        <f t="shared" ref="G60" si="37">D60*F60</f>
        <v>#VALUE!</v>
      </c>
      <c r="H60" s="81" t="e">
        <f t="shared" ref="H60" si="38">E60*F60</f>
        <v>#VALUE!</v>
      </c>
      <c r="I60" s="3"/>
    </row>
    <row r="61" spans="1:12" ht="18" customHeight="1" x14ac:dyDescent="0.3">
      <c r="A61" s="2"/>
      <c r="B61" s="180" t="s">
        <v>109</v>
      </c>
      <c r="C61" s="161" t="s">
        <v>110</v>
      </c>
      <c r="D61" s="114" t="e">
        <f>E61/(1+$H$5)</f>
        <v>#VALUE!</v>
      </c>
      <c r="E61" s="52" t="s">
        <v>51</v>
      </c>
      <c r="F61" s="27">
        <v>2</v>
      </c>
      <c r="G61" s="134" t="e">
        <f>D61*F61</f>
        <v>#VALUE!</v>
      </c>
      <c r="H61" s="81" t="e">
        <f>E61*F61</f>
        <v>#VALUE!</v>
      </c>
      <c r="I61" s="3"/>
    </row>
    <row r="62" spans="1:12" ht="19.2" customHeight="1" x14ac:dyDescent="0.3">
      <c r="A62" s="2"/>
      <c r="B62" s="232" t="s">
        <v>151</v>
      </c>
      <c r="C62" s="147"/>
      <c r="D62" s="129" t="e">
        <f>E62/(1+$H$5)</f>
        <v>#VALUE!</v>
      </c>
      <c r="E62" s="128" t="s">
        <v>51</v>
      </c>
      <c r="F62" s="131">
        <v>1</v>
      </c>
      <c r="G62" s="137" t="e">
        <f>D62*F62</f>
        <v>#VALUE!</v>
      </c>
      <c r="H62" s="81" t="e">
        <f>E62*F62</f>
        <v>#VALUE!</v>
      </c>
      <c r="I62" s="3"/>
    </row>
    <row r="63" spans="1:12" ht="15.6" x14ac:dyDescent="0.3">
      <c r="A63" s="2"/>
      <c r="B63" s="201" t="s">
        <v>112</v>
      </c>
      <c r="C63" s="202"/>
      <c r="D63" s="202"/>
      <c r="E63" s="202"/>
      <c r="F63" s="203"/>
      <c r="G63" s="155" t="e">
        <f>SUM(G64:G66)</f>
        <v>#VALUE!</v>
      </c>
      <c r="H63" s="178" t="e">
        <f>SUM(H64:H66)</f>
        <v>#VALUE!</v>
      </c>
      <c r="I63" s="3"/>
      <c r="L63" t="s">
        <v>152</v>
      </c>
    </row>
    <row r="64" spans="1:12" ht="18" customHeight="1" x14ac:dyDescent="0.3">
      <c r="A64" s="2"/>
      <c r="B64" s="159" t="s">
        <v>113</v>
      </c>
      <c r="C64" s="181" t="s">
        <v>116</v>
      </c>
      <c r="D64" s="182" t="e">
        <f>E64/(1+$H$5)</f>
        <v>#VALUE!</v>
      </c>
      <c r="E64" s="48" t="s">
        <v>51</v>
      </c>
      <c r="F64" s="32">
        <v>1</v>
      </c>
      <c r="G64" s="171" t="e">
        <f>D64*F64</f>
        <v>#VALUE!</v>
      </c>
      <c r="H64" s="66" t="e">
        <f>E64*F64</f>
        <v>#VALUE!</v>
      </c>
      <c r="I64" s="3"/>
    </row>
    <row r="65" spans="1:12" ht="18" customHeight="1" x14ac:dyDescent="0.3">
      <c r="A65" s="2"/>
      <c r="B65" s="168" t="s">
        <v>114</v>
      </c>
      <c r="C65" s="161" t="s">
        <v>115</v>
      </c>
      <c r="D65" s="114" t="e">
        <f>E65/(1+$H$5)</f>
        <v>#VALUE!</v>
      </c>
      <c r="E65" s="48" t="s">
        <v>51</v>
      </c>
      <c r="F65" s="32">
        <v>1</v>
      </c>
      <c r="G65" s="171" t="e">
        <f>D65*F65</f>
        <v>#VALUE!</v>
      </c>
      <c r="H65" s="66" t="e">
        <f>E65*F65</f>
        <v>#VALUE!</v>
      </c>
      <c r="I65" s="3"/>
    </row>
    <row r="66" spans="1:12" ht="19.2" customHeight="1" x14ac:dyDescent="0.3">
      <c r="A66" s="2"/>
      <c r="B66" s="232" t="s">
        <v>151</v>
      </c>
      <c r="C66" s="147"/>
      <c r="D66" s="129" t="e">
        <f>E66/(1+$H$5)</f>
        <v>#VALUE!</v>
      </c>
      <c r="E66" s="128" t="s">
        <v>51</v>
      </c>
      <c r="F66" s="131">
        <v>1</v>
      </c>
      <c r="G66" s="137" t="e">
        <f>D66*F66</f>
        <v>#VALUE!</v>
      </c>
      <c r="H66" s="81" t="e">
        <f>E66*F66</f>
        <v>#VALUE!</v>
      </c>
      <c r="I66" s="3"/>
    </row>
    <row r="67" spans="1:12" ht="15.6" x14ac:dyDescent="0.3">
      <c r="A67" s="2"/>
      <c r="B67" s="212" t="s">
        <v>117</v>
      </c>
      <c r="C67" s="213"/>
      <c r="D67" s="213"/>
      <c r="E67" s="213"/>
      <c r="F67" s="214"/>
      <c r="G67" s="157" t="e">
        <f>SUM(G68:G70)</f>
        <v>#VALUE!</v>
      </c>
      <c r="H67" s="179" t="e">
        <f>SUM(H68:H70)</f>
        <v>#VALUE!</v>
      </c>
      <c r="I67" s="3"/>
      <c r="L67" t="s">
        <v>152</v>
      </c>
    </row>
    <row r="68" spans="1:12" ht="18" customHeight="1" x14ac:dyDescent="0.3">
      <c r="A68" s="2"/>
      <c r="B68" s="168" t="s">
        <v>113</v>
      </c>
      <c r="C68" s="161" t="s">
        <v>118</v>
      </c>
      <c r="D68" s="114" t="e">
        <f>E68/(1+$H$5)</f>
        <v>#VALUE!</v>
      </c>
      <c r="E68" s="48" t="s">
        <v>51</v>
      </c>
      <c r="F68" s="32">
        <v>1</v>
      </c>
      <c r="G68" s="171" t="e">
        <f>D68*F68</f>
        <v>#VALUE!</v>
      </c>
      <c r="H68" s="66" t="e">
        <f>E68*F68</f>
        <v>#VALUE!</v>
      </c>
      <c r="I68" s="3"/>
    </row>
    <row r="69" spans="1:12" ht="18" customHeight="1" x14ac:dyDescent="0.3">
      <c r="A69" s="2"/>
      <c r="B69" s="168" t="s">
        <v>114</v>
      </c>
      <c r="C69" s="161" t="s">
        <v>119</v>
      </c>
      <c r="D69" s="114" t="e">
        <f t="shared" si="24"/>
        <v>#VALUE!</v>
      </c>
      <c r="E69" s="48" t="s">
        <v>51</v>
      </c>
      <c r="F69" s="32">
        <v>1</v>
      </c>
      <c r="G69" s="171" t="e">
        <f>D69*F69</f>
        <v>#VALUE!</v>
      </c>
      <c r="H69" s="68" t="e">
        <f>E69*F69</f>
        <v>#VALUE!</v>
      </c>
      <c r="I69" s="3"/>
    </row>
    <row r="70" spans="1:12" ht="19.2" customHeight="1" x14ac:dyDescent="0.3">
      <c r="A70" s="2"/>
      <c r="B70" s="232" t="s">
        <v>151</v>
      </c>
      <c r="C70" s="147"/>
      <c r="D70" s="129" t="e">
        <f>E70/(1+$H$5)</f>
        <v>#VALUE!</v>
      </c>
      <c r="E70" s="128" t="s">
        <v>51</v>
      </c>
      <c r="F70" s="131">
        <v>1</v>
      </c>
      <c r="G70" s="137" t="e">
        <f>D70*F70</f>
        <v>#VALUE!</v>
      </c>
      <c r="H70" s="81" t="e">
        <f>E70*F70</f>
        <v>#VALUE!</v>
      </c>
      <c r="I70" s="3"/>
    </row>
    <row r="71" spans="1:12" ht="15.6" x14ac:dyDescent="0.3">
      <c r="A71" s="3"/>
      <c r="B71" s="221" t="s">
        <v>120</v>
      </c>
      <c r="C71" s="222"/>
      <c r="D71" s="222"/>
      <c r="E71" s="222"/>
      <c r="F71" s="222"/>
      <c r="G71" s="139" t="e">
        <f>SUM(G72:G73)</f>
        <v>#VALUE!</v>
      </c>
      <c r="H71" s="140" t="e">
        <f>SUM(H72:H73)</f>
        <v>#VALUE!</v>
      </c>
      <c r="I71" s="3"/>
      <c r="L71" t="s">
        <v>152</v>
      </c>
    </row>
    <row r="72" spans="1:12" ht="18" customHeight="1" x14ac:dyDescent="0.3">
      <c r="A72" s="2"/>
      <c r="B72" s="159" t="s">
        <v>121</v>
      </c>
      <c r="C72" s="181" t="s">
        <v>124</v>
      </c>
      <c r="D72" s="182" t="e">
        <f>E72/(1+$H$5)</f>
        <v>#VALUE!</v>
      </c>
      <c r="E72" s="48" t="s">
        <v>51</v>
      </c>
      <c r="F72" s="131">
        <v>1</v>
      </c>
      <c r="G72" s="30" t="e">
        <f>D72*F72</f>
        <v>#VALUE!</v>
      </c>
      <c r="H72" s="31" t="e">
        <f>E72*F72</f>
        <v>#VALUE!</v>
      </c>
      <c r="I72" s="3"/>
    </row>
    <row r="73" spans="1:12" ht="18" customHeight="1" x14ac:dyDescent="0.3">
      <c r="A73" s="2"/>
      <c r="B73" s="168" t="s">
        <v>122</v>
      </c>
      <c r="C73" s="161" t="s">
        <v>123</v>
      </c>
      <c r="D73" s="114" t="e">
        <f t="shared" ref="D73" si="39">E73/(1+$H$5)</f>
        <v>#VALUE!</v>
      </c>
      <c r="E73" s="48" t="s">
        <v>51</v>
      </c>
      <c r="F73" s="32">
        <v>1</v>
      </c>
      <c r="G73" s="186" t="e">
        <f>D73*F73</f>
        <v>#VALUE!</v>
      </c>
      <c r="H73" s="66" t="e">
        <f>E73*F73</f>
        <v>#VALUE!</v>
      </c>
      <c r="I73" s="3"/>
    </row>
    <row r="74" spans="1:12" ht="15.6" x14ac:dyDescent="0.3">
      <c r="A74" s="2"/>
      <c r="B74" s="135" t="s">
        <v>125</v>
      </c>
      <c r="C74" s="136"/>
      <c r="D74" s="136"/>
      <c r="E74" s="136"/>
      <c r="F74" s="136"/>
      <c r="G74" s="152" t="e">
        <f>SUM(G75:G78)</f>
        <v>#VALUE!</v>
      </c>
      <c r="H74" s="176" t="e">
        <f>SUM(H75:H78)</f>
        <v>#VALUE!</v>
      </c>
      <c r="I74" s="3"/>
      <c r="L74" t="s">
        <v>152</v>
      </c>
    </row>
    <row r="75" spans="1:12" ht="19.2" customHeight="1" x14ac:dyDescent="0.3">
      <c r="A75" s="2"/>
      <c r="B75" s="166" t="s">
        <v>128</v>
      </c>
      <c r="C75" s="161" t="s">
        <v>127</v>
      </c>
      <c r="D75" s="114" t="e">
        <f>E75/(1+$H$6)</f>
        <v>#VALUE!</v>
      </c>
      <c r="E75" s="52" t="s">
        <v>51</v>
      </c>
      <c r="F75" s="27">
        <v>1</v>
      </c>
      <c r="G75" s="134" t="e">
        <f t="shared" ref="G75:G78" si="40">D75*F75</f>
        <v>#VALUE!</v>
      </c>
      <c r="H75" s="81" t="e">
        <f t="shared" ref="H75:H78" si="41">E75*F75</f>
        <v>#VALUE!</v>
      </c>
      <c r="I75" s="3"/>
    </row>
    <row r="76" spans="1:12" ht="19.2" customHeight="1" x14ac:dyDescent="0.3">
      <c r="A76" s="2"/>
      <c r="B76" s="206" t="s">
        <v>126</v>
      </c>
      <c r="C76" s="161" t="s">
        <v>133</v>
      </c>
      <c r="D76" s="114" t="e">
        <f>E76/(1+$H$6)</f>
        <v>#VALUE!</v>
      </c>
      <c r="E76" s="52" t="s">
        <v>51</v>
      </c>
      <c r="F76" s="27">
        <v>1</v>
      </c>
      <c r="G76" s="134" t="e">
        <f t="shared" ref="G76:G77" si="42">D76*F76</f>
        <v>#VALUE!</v>
      </c>
      <c r="H76" s="81" t="e">
        <f t="shared" ref="H76:H77" si="43">E76*F76</f>
        <v>#VALUE!</v>
      </c>
      <c r="I76" s="3"/>
    </row>
    <row r="77" spans="1:12" ht="19.2" customHeight="1" x14ac:dyDescent="0.3">
      <c r="A77" s="2"/>
      <c r="B77" s="206"/>
      <c r="C77" s="161" t="s">
        <v>127</v>
      </c>
      <c r="D77" s="114" t="e">
        <f>E77/(1+$H$6)</f>
        <v>#VALUE!</v>
      </c>
      <c r="E77" s="52" t="s">
        <v>51</v>
      </c>
      <c r="F77" s="27">
        <v>1</v>
      </c>
      <c r="G77" s="134" t="e">
        <f t="shared" si="42"/>
        <v>#VALUE!</v>
      </c>
      <c r="H77" s="81" t="e">
        <f t="shared" si="43"/>
        <v>#VALUE!</v>
      </c>
      <c r="I77" s="3"/>
    </row>
    <row r="78" spans="1:12" ht="19.2" customHeight="1" x14ac:dyDescent="0.3">
      <c r="A78" s="2"/>
      <c r="B78" s="160" t="s">
        <v>134</v>
      </c>
      <c r="C78" s="161" t="s">
        <v>135</v>
      </c>
      <c r="D78" s="114" t="e">
        <f>E78/(1+$H$6)</f>
        <v>#VALUE!</v>
      </c>
      <c r="E78" s="52" t="s">
        <v>51</v>
      </c>
      <c r="F78" s="27">
        <v>1</v>
      </c>
      <c r="G78" s="134" t="e">
        <f t="shared" si="40"/>
        <v>#VALUE!</v>
      </c>
      <c r="H78" s="81" t="e">
        <f t="shared" si="41"/>
        <v>#VALUE!</v>
      </c>
      <c r="I78" s="3"/>
    </row>
    <row r="79" spans="1:12" ht="15.6" x14ac:dyDescent="0.3">
      <c r="A79" s="2"/>
      <c r="B79" s="218" t="s">
        <v>129</v>
      </c>
      <c r="C79" s="219"/>
      <c r="D79" s="219"/>
      <c r="E79" s="219"/>
      <c r="F79" s="220"/>
      <c r="G79" s="155" t="e">
        <f>SUM(G80:G81)</f>
        <v>#VALUE!</v>
      </c>
      <c r="H79" s="178" t="e">
        <f>SUM(H80:H81)</f>
        <v>#VALUE!</v>
      </c>
      <c r="I79" s="3"/>
      <c r="L79" t="s">
        <v>152</v>
      </c>
    </row>
    <row r="80" spans="1:12" ht="18" customHeight="1" x14ac:dyDescent="0.3">
      <c r="A80" s="2"/>
      <c r="B80" s="165" t="s">
        <v>129</v>
      </c>
      <c r="C80" s="161" t="s">
        <v>130</v>
      </c>
      <c r="D80" s="129">
        <f>E80</f>
        <v>75000</v>
      </c>
      <c r="E80" s="257">
        <v>75000</v>
      </c>
      <c r="F80" s="39">
        <v>1</v>
      </c>
      <c r="G80" s="171">
        <f>D80*F80</f>
        <v>75000</v>
      </c>
      <c r="H80" s="68">
        <f>E80*F80</f>
        <v>75000</v>
      </c>
      <c r="I80" s="3"/>
    </row>
    <row r="81" spans="1:9" ht="18" customHeight="1" x14ac:dyDescent="0.3">
      <c r="A81" s="2"/>
      <c r="B81" s="148" t="s">
        <v>78</v>
      </c>
      <c r="C81" s="147" t="s">
        <v>79</v>
      </c>
      <c r="D81" s="129" t="e">
        <f>E81/(1+$H$5)</f>
        <v>#VALUE!</v>
      </c>
      <c r="E81" s="52" t="s">
        <v>51</v>
      </c>
      <c r="F81" s="27">
        <v>1</v>
      </c>
      <c r="G81" s="134" t="e">
        <f>D81*F81</f>
        <v>#VALUE!</v>
      </c>
      <c r="H81" s="31" t="e">
        <f>E81*F81</f>
        <v>#VALUE!</v>
      </c>
      <c r="I81" s="3"/>
    </row>
    <row r="82" spans="1:9" ht="31.2" customHeight="1" thickBot="1" x14ac:dyDescent="0.35">
      <c r="A82" s="3"/>
      <c r="B82" s="215"/>
      <c r="C82" s="216"/>
      <c r="E82" s="217" t="s">
        <v>131</v>
      </c>
      <c r="F82" s="217"/>
      <c r="G82" s="188" t="e">
        <f>G8+G16+G22+G26+G39+G50+G63+G67+G71+G74+G79</f>
        <v>#VALUE!</v>
      </c>
      <c r="H82" s="189" t="e">
        <f>H8+H16+H22+H26+H39+H50+H63+H67+H71+H74+H79</f>
        <v>#VALUE!</v>
      </c>
      <c r="I82" s="3"/>
    </row>
    <row r="83" spans="1:9" ht="22.8" customHeight="1" x14ac:dyDescent="0.3">
      <c r="A83" s="3"/>
      <c r="B83" s="3"/>
      <c r="C83" s="3"/>
      <c r="D83" s="3"/>
      <c r="E83" s="3"/>
      <c r="F83" s="3"/>
      <c r="G83" s="3"/>
      <c r="H83" s="3"/>
      <c r="I83" s="3"/>
    </row>
  </sheetData>
  <mergeCells count="22">
    <mergeCell ref="D4:F4"/>
    <mergeCell ref="B29:B32"/>
    <mergeCell ref="B23:B24"/>
    <mergeCell ref="B36:B37"/>
    <mergeCell ref="B82:C82"/>
    <mergeCell ref="E82:F82"/>
    <mergeCell ref="B79:F79"/>
    <mergeCell ref="B71:F71"/>
    <mergeCell ref="B40:B42"/>
    <mergeCell ref="B43:B45"/>
    <mergeCell ref="B46:B47"/>
    <mergeCell ref="B48:B49"/>
    <mergeCell ref="B54:B57"/>
    <mergeCell ref="B51:B53"/>
    <mergeCell ref="B63:F63"/>
    <mergeCell ref="B34:B35"/>
    <mergeCell ref="B76:B77"/>
    <mergeCell ref="B9:B15"/>
    <mergeCell ref="B67:F67"/>
    <mergeCell ref="B16:F16"/>
    <mergeCell ref="B26:F26"/>
    <mergeCell ref="B27:B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D420-EBA3-4660-AB90-79C5CD1D9CB7}">
  <dimension ref="A1:E22"/>
  <sheetViews>
    <sheetView topLeftCell="A7" workbookViewId="0">
      <selection activeCell="C10" sqref="C10"/>
    </sheetView>
  </sheetViews>
  <sheetFormatPr defaultRowHeight="14.4" x14ac:dyDescent="0.3"/>
  <cols>
    <col min="1" max="1" width="4" customWidth="1"/>
    <col min="2" max="2" width="51.88671875" customWidth="1"/>
    <col min="3" max="3" width="20.109375" customWidth="1"/>
    <col min="4" max="4" width="19.44140625" customWidth="1"/>
    <col min="5" max="5" width="4.44140625" customWidth="1"/>
  </cols>
  <sheetData>
    <row r="1" spans="1:5" x14ac:dyDescent="0.3">
      <c r="A1" s="3"/>
      <c r="B1" s="3"/>
      <c r="C1" s="3"/>
      <c r="D1" s="3"/>
      <c r="E1" s="3"/>
    </row>
    <row r="2" spans="1:5" ht="25.8" x14ac:dyDescent="0.5">
      <c r="A2" s="3"/>
      <c r="B2" s="15" t="s">
        <v>42</v>
      </c>
      <c r="C2" s="3"/>
      <c r="D2" s="3"/>
      <c r="E2" s="3"/>
    </row>
    <row r="3" spans="1:5" ht="15" thickBot="1" x14ac:dyDescent="0.35">
      <c r="A3" s="3"/>
      <c r="B3" s="3"/>
      <c r="C3" s="3"/>
      <c r="D3" s="3"/>
      <c r="E3" s="3"/>
    </row>
    <row r="4" spans="1:5" ht="23.4" x14ac:dyDescent="0.3">
      <c r="A4" s="1"/>
      <c r="B4" s="241" t="s">
        <v>132</v>
      </c>
      <c r="C4" s="242"/>
      <c r="D4" s="243"/>
      <c r="E4" s="3"/>
    </row>
    <row r="5" spans="1:5" ht="27.6" x14ac:dyDescent="0.3">
      <c r="A5" s="1"/>
      <c r="B5" s="244"/>
      <c r="C5" s="151" t="s">
        <v>39</v>
      </c>
      <c r="D5" s="245" t="s">
        <v>40</v>
      </c>
      <c r="E5" s="3"/>
    </row>
    <row r="6" spans="1:5" ht="23.4" customHeight="1" x14ac:dyDescent="0.3">
      <c r="A6" s="2"/>
      <c r="B6" s="246" t="s">
        <v>0</v>
      </c>
      <c r="C6" s="183" t="e">
        <f>SUM(C7:C8)</f>
        <v>#VALUE!</v>
      </c>
      <c r="D6" s="247" t="e">
        <f>SUM(D7:D8)</f>
        <v>#VALUE!</v>
      </c>
      <c r="E6" s="3"/>
    </row>
    <row r="7" spans="1:5" ht="21.6" customHeight="1" x14ac:dyDescent="0.3">
      <c r="A7" s="1"/>
      <c r="B7" s="248" t="s">
        <v>20</v>
      </c>
      <c r="C7" s="239" t="e">
        <f>INCOME!F35</f>
        <v>#VALUE!</v>
      </c>
      <c r="D7" s="249" t="e">
        <f>INCOME!G35</f>
        <v>#VALUE!</v>
      </c>
      <c r="E7" s="3"/>
    </row>
    <row r="8" spans="1:5" ht="21.6" customHeight="1" x14ac:dyDescent="0.3">
      <c r="A8" s="1"/>
      <c r="B8" s="248" t="s">
        <v>46</v>
      </c>
      <c r="C8" s="239" t="e">
        <f>INCOME!F60</f>
        <v>#VALUE!</v>
      </c>
      <c r="D8" s="249" t="e">
        <f>INCOME!G60</f>
        <v>#VALUE!</v>
      </c>
      <c r="E8" s="3"/>
    </row>
    <row r="9" spans="1:5" ht="23.4" customHeight="1" x14ac:dyDescent="0.3">
      <c r="A9" s="2"/>
      <c r="B9" s="246" t="s">
        <v>58</v>
      </c>
      <c r="C9" s="183" t="e">
        <f>SUM(C10:C20)</f>
        <v>#VALUE!</v>
      </c>
      <c r="D9" s="247" t="e">
        <f>SUM(D10:D20)</f>
        <v>#VALUE!</v>
      </c>
      <c r="E9" s="3"/>
    </row>
    <row r="10" spans="1:5" ht="21.6" customHeight="1" x14ac:dyDescent="0.3">
      <c r="A10" s="2"/>
      <c r="B10" s="248" t="s">
        <v>59</v>
      </c>
      <c r="C10" s="184" t="e">
        <f>COSTS!G8</f>
        <v>#VALUE!</v>
      </c>
      <c r="D10" s="250" t="e">
        <f>COSTS!H8</f>
        <v>#VALUE!</v>
      </c>
      <c r="E10" s="3"/>
    </row>
    <row r="11" spans="1:5" ht="21.6" customHeight="1" x14ac:dyDescent="0.3">
      <c r="A11" s="2"/>
      <c r="B11" s="248" t="s">
        <v>69</v>
      </c>
      <c r="C11" s="185" t="e">
        <f>COSTS!G16</f>
        <v>#VALUE!</v>
      </c>
      <c r="D11" s="251" t="e">
        <f>COSTS!H16</f>
        <v>#VALUE!</v>
      </c>
      <c r="E11" s="3"/>
    </row>
    <row r="12" spans="1:5" ht="21.6" customHeight="1" x14ac:dyDescent="0.3">
      <c r="A12" s="2"/>
      <c r="B12" s="252" t="s">
        <v>75</v>
      </c>
      <c r="C12" s="185" t="e">
        <f>COSTS!G22</f>
        <v>#VALUE!</v>
      </c>
      <c r="D12" s="251" t="e">
        <f>COSTS!H22</f>
        <v>#VALUE!</v>
      </c>
      <c r="E12" s="3"/>
    </row>
    <row r="13" spans="1:5" ht="21.6" customHeight="1" x14ac:dyDescent="0.3">
      <c r="A13" s="2"/>
      <c r="B13" s="248" t="s">
        <v>77</v>
      </c>
      <c r="C13" s="185" t="e">
        <f>COSTS!G26</f>
        <v>#VALUE!</v>
      </c>
      <c r="D13" s="251" t="e">
        <f>COSTS!H26</f>
        <v>#VALUE!</v>
      </c>
      <c r="E13" s="3"/>
    </row>
    <row r="14" spans="1:5" ht="21.6" customHeight="1" x14ac:dyDescent="0.3">
      <c r="A14" s="2"/>
      <c r="B14" s="252" t="s">
        <v>103</v>
      </c>
      <c r="C14" s="184" t="e">
        <f>COSTS!G39</f>
        <v>#VALUE!</v>
      </c>
      <c r="D14" s="250" t="e">
        <f>COSTS!H39</f>
        <v>#VALUE!</v>
      </c>
      <c r="E14" s="3"/>
    </row>
    <row r="15" spans="1:5" ht="21.6" customHeight="1" x14ac:dyDescent="0.3">
      <c r="A15" s="2"/>
      <c r="B15" s="252" t="s">
        <v>10</v>
      </c>
      <c r="C15" s="185" t="e">
        <f>COSTS!G50</f>
        <v>#VALUE!</v>
      </c>
      <c r="D15" s="251" t="e">
        <f>COSTS!H50</f>
        <v>#VALUE!</v>
      </c>
      <c r="E15" s="3"/>
    </row>
    <row r="16" spans="1:5" ht="21.6" customHeight="1" x14ac:dyDescent="0.3">
      <c r="A16" s="2"/>
      <c r="B16" s="248" t="s">
        <v>112</v>
      </c>
      <c r="C16" s="185" t="e">
        <f>COSTS!G63</f>
        <v>#VALUE!</v>
      </c>
      <c r="D16" s="251" t="e">
        <f>COSTS!H63</f>
        <v>#VALUE!</v>
      </c>
      <c r="E16" s="3"/>
    </row>
    <row r="17" spans="1:5" ht="21.6" customHeight="1" x14ac:dyDescent="0.3">
      <c r="A17" s="2"/>
      <c r="B17" s="248" t="s">
        <v>117</v>
      </c>
      <c r="C17" s="185" t="e">
        <f>COSTS!G67</f>
        <v>#VALUE!</v>
      </c>
      <c r="D17" s="251" t="e">
        <f>COSTS!H67</f>
        <v>#VALUE!</v>
      </c>
      <c r="E17" s="3"/>
    </row>
    <row r="18" spans="1:5" ht="21.6" customHeight="1" x14ac:dyDescent="0.3">
      <c r="A18" s="3"/>
      <c r="B18" s="248" t="s">
        <v>120</v>
      </c>
      <c r="C18" s="184" t="e">
        <f>COSTS!G71</f>
        <v>#VALUE!</v>
      </c>
      <c r="D18" s="250" t="e">
        <f>COSTS!H71</f>
        <v>#VALUE!</v>
      </c>
      <c r="E18" s="3"/>
    </row>
    <row r="19" spans="1:5" ht="21.6" customHeight="1" x14ac:dyDescent="0.3">
      <c r="A19" s="2"/>
      <c r="B19" s="252" t="s">
        <v>125</v>
      </c>
      <c r="C19" s="185" t="e">
        <f>COSTS!G74</f>
        <v>#VALUE!</v>
      </c>
      <c r="D19" s="251" t="e">
        <f>COSTS!H74</f>
        <v>#VALUE!</v>
      </c>
      <c r="E19" s="3"/>
    </row>
    <row r="20" spans="1:5" ht="21.6" customHeight="1" x14ac:dyDescent="0.3">
      <c r="A20" s="2"/>
      <c r="B20" s="248" t="s">
        <v>129</v>
      </c>
      <c r="C20" s="240" t="e">
        <f>COSTS!G79</f>
        <v>#VALUE!</v>
      </c>
      <c r="D20" s="253" t="e">
        <f>COSTS!H79</f>
        <v>#VALUE!</v>
      </c>
      <c r="E20" s="3"/>
    </row>
    <row r="21" spans="1:5" ht="28.2" customHeight="1" thickBot="1" x14ac:dyDescent="0.35">
      <c r="A21" s="3"/>
      <c r="B21" s="254" t="s">
        <v>132</v>
      </c>
      <c r="C21" s="255" t="e">
        <f>C6-C9</f>
        <v>#VALUE!</v>
      </c>
      <c r="D21" s="256" t="e">
        <f>D6-D9</f>
        <v>#VALUE!</v>
      </c>
      <c r="E21" s="3"/>
    </row>
    <row r="22" spans="1:5" x14ac:dyDescent="0.3">
      <c r="A22" s="3"/>
      <c r="B22" s="3"/>
      <c r="C22" s="3"/>
      <c r="D22" s="3"/>
      <c r="E22" s="3"/>
    </row>
  </sheetData>
  <conditionalFormatting sqref="C21:D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COSTS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Kondratenko</dc:creator>
  <cp:lastModifiedBy>Anna Kondratenko</cp:lastModifiedBy>
  <dcterms:created xsi:type="dcterms:W3CDTF">2015-06-05T18:17:20Z</dcterms:created>
  <dcterms:modified xsi:type="dcterms:W3CDTF">2026-02-08T09:31:55Z</dcterms:modified>
</cp:coreProperties>
</file>